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2" windowWidth="28800" windowHeight="17508" tabRatio="893" activeTab="0"/>
  </bookViews>
  <sheets>
    <sheet name="Private Sponsors" sheetId="1" r:id="rId1"/>
    <sheet name="General Instructions" sheetId="2" r:id="rId2"/>
  </sheets>
  <definedNames>
    <definedName name="_xlnm.Print_Area" localSheetId="0">'Private Sponsors'!$A$1:$K$89</definedName>
  </definedNames>
  <calcPr fullCalcOnLoad="1"/>
</workbook>
</file>

<file path=xl/comments1.xml><?xml version="1.0" encoding="utf-8"?>
<comments xmlns="http://schemas.openxmlformats.org/spreadsheetml/2006/main">
  <authors>
    <author>cis</author>
    <author>kran</author>
    <author>Kran</author>
    <author>Windows User</author>
  </authors>
  <commentList>
    <comment ref="E6" authorId="0">
      <text>
        <r>
          <rPr>
            <sz val="9"/>
            <rFont val="Arial"/>
            <family val="2"/>
          </rPr>
          <t>For Faculty Positions only: Each month Summer salary = 11% effort.  Overage = Maximum 20% effort.  Course buyout = 15% effort 
For budgets that use months, both 20% overage and course buyout = 1.8 months</t>
        </r>
      </text>
    </comment>
    <comment ref="A12" authorId="1">
      <text>
        <r>
          <rPr>
            <sz val="8"/>
            <rFont val="Arial"/>
            <family val="2"/>
          </rPr>
          <t>staff currently on TC payroll will be entitled to an average expected annual increase during the first year of the project</t>
        </r>
        <r>
          <rPr>
            <b/>
            <sz val="8"/>
            <rFont val="Tahoma"/>
            <family val="2"/>
          </rPr>
          <t>.</t>
        </r>
      </text>
    </comment>
    <comment ref="C12" authorId="0">
      <text>
        <r>
          <rPr>
            <sz val="9"/>
            <rFont val="Arial"/>
            <family val="2"/>
          </rPr>
          <t>FOR NIH/PHS applicants only:  Use the Salary cap line if current base exceeds $130,523</t>
        </r>
      </text>
    </comment>
    <comment ref="A14" authorId="1">
      <text>
        <r>
          <rPr>
            <sz val="8"/>
            <rFont val="Arial"/>
            <family val="2"/>
          </rPr>
          <t xml:space="preserve">These job titles are just suggestions, taken from a range of frequent designations at TC and are not exhaustive.
</t>
        </r>
      </text>
    </comment>
    <comment ref="A20" authorId="1">
      <text>
        <r>
          <rPr>
            <sz val="8"/>
            <rFont val="Arial"/>
            <family val="2"/>
          </rPr>
          <t>TBN staff are not entitled to longevity increase in year one of project</t>
        </r>
        <r>
          <rPr>
            <b/>
            <sz val="8"/>
            <rFont val="Arial"/>
            <family val="2"/>
          </rPr>
          <t>.</t>
        </r>
      </text>
    </comment>
    <comment ref="A22" authorId="1">
      <text>
        <r>
          <rPr>
            <sz val="8"/>
            <rFont val="Arial"/>
            <family val="2"/>
          </rPr>
          <t>These job titles are just suggestions, taken from a range of frequent designations at TC and are not exhaustive.</t>
        </r>
        <r>
          <rPr>
            <sz val="8"/>
            <rFont val="Tahoma"/>
            <family val="2"/>
          </rPr>
          <t xml:space="preserve">
</t>
        </r>
      </text>
    </comment>
    <comment ref="A30" authorId="2">
      <text>
        <r>
          <rPr>
            <sz val="8"/>
            <color indexed="8"/>
            <rFont val="Arial"/>
            <family val="2"/>
          </rPr>
          <t>Under September 2016 Policy, this position supports FT Doctoral Students as research and teaching trainees only.  Provides 12 credits tuition charged to grant and 12 credits cost share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65" authorId="0">
      <text>
        <r>
          <rPr>
            <sz val="9"/>
            <rFont val="Tahoma"/>
            <family val="2"/>
          </rPr>
          <t xml:space="preserve">NOTE:  IRS regulations determine who may be hired at TC as a consultant, regardless of how funds for the individual are budgeted in the grant.  Further information is here: http://www.accountingpartners.com/irschecklist.shtml
</t>
        </r>
      </text>
    </comment>
    <comment ref="A75" authorId="3">
      <text>
        <r>
          <rPr>
            <sz val="9"/>
            <rFont val="Tahoma"/>
            <family val="2"/>
          </rPr>
          <t xml:space="preserve">This does not include payments to research participants (subjects in studies) or additional compensation for anyone on the payroll of the institution
</t>
        </r>
      </text>
    </comment>
    <comment ref="A80" authorId="3">
      <text>
        <r>
          <rPr>
            <sz val="9"/>
            <rFont val="Arial"/>
            <family val="2"/>
          </rPr>
          <t>Write the additional number of tuition remission points in the highlighted box</t>
        </r>
      </text>
    </comment>
    <comment ref="K86" authorId="1">
      <text>
        <r>
          <rPr>
            <sz val="8"/>
            <rFont val="Arial"/>
            <family val="2"/>
          </rPr>
          <t>This figure goes on the Routing Sheet</t>
        </r>
      </text>
    </comment>
    <comment ref="A31" authorId="3">
      <text>
        <r>
          <rPr>
            <sz val="9"/>
            <color indexed="8"/>
            <rFont val="Arial"/>
            <family val="2"/>
          </rPr>
          <t>May not include clerical duties.  TC provides 3 points per semester tuition, IRS regulations min. $4500 to max. $9000 per semester.</t>
        </r>
      </text>
    </comment>
  </commentList>
</comments>
</file>

<file path=xl/sharedStrings.xml><?xml version="1.0" encoding="utf-8"?>
<sst xmlns="http://schemas.openxmlformats.org/spreadsheetml/2006/main" count="152" uniqueCount="83">
  <si>
    <t>Base</t>
  </si>
  <si>
    <t>Total</t>
  </si>
  <si>
    <t>PI</t>
  </si>
  <si>
    <t>Co-PI</t>
  </si>
  <si>
    <t>Office Assistants</t>
  </si>
  <si>
    <t>Subtotal Personnel</t>
  </si>
  <si>
    <t>Other</t>
  </si>
  <si>
    <t>Project Director</t>
  </si>
  <si>
    <t>Post Doc</t>
  </si>
  <si>
    <t>Programmer/Statisician</t>
  </si>
  <si>
    <t>Other TC Faculty</t>
  </si>
  <si>
    <t xml:space="preserve">Other TC Faculty </t>
  </si>
  <si>
    <t>Other Positions</t>
  </si>
  <si>
    <t>Starting Salary</t>
  </si>
  <si>
    <t>Rates</t>
  </si>
  <si>
    <t># of Assts.</t>
  </si>
  <si>
    <t>Subtotal Subcontracts</t>
  </si>
  <si>
    <t>Consortia/Subcontract Expenses</t>
  </si>
  <si>
    <t>Total Direct Costs, Subcontracts</t>
  </si>
  <si>
    <t>Total Indirect Costs, Subcontracts</t>
  </si>
  <si>
    <t>OTPS Expenses</t>
  </si>
  <si>
    <t>Other OTPS</t>
  </si>
  <si>
    <t>Y1</t>
  </si>
  <si>
    <t>Y2</t>
  </si>
  <si>
    <t>Y3</t>
  </si>
  <si>
    <t>Y4</t>
  </si>
  <si>
    <t>Y5</t>
  </si>
  <si>
    <t>Printing/Postage/Telephone</t>
  </si>
  <si>
    <t>PROJECT PERIOD:</t>
  </si>
  <si>
    <t>SPONSOR:</t>
  </si>
  <si>
    <t>PROJECT TITLE:</t>
  </si>
  <si>
    <t>Total Direct Costs</t>
  </si>
  <si>
    <t>Senior/Faculty Positions</t>
  </si>
  <si>
    <t>Name</t>
  </si>
  <si>
    <t>PI NAME:</t>
  </si>
  <si>
    <t>% Effort: See note</t>
  </si>
  <si>
    <t>Subtotal OTPS</t>
  </si>
  <si>
    <t>Current Base</t>
  </si>
  <si>
    <t>Direct costs</t>
  </si>
  <si>
    <t>Indirect costs</t>
  </si>
  <si>
    <t>Stipend</t>
  </si>
  <si>
    <t>Subsistence Allowances</t>
  </si>
  <si>
    <t>Travel Allowance and Registration Fees</t>
  </si>
  <si>
    <t>Rental Costs</t>
  </si>
  <si>
    <t>Capital Expenditures</t>
  </si>
  <si>
    <t>Equipment</t>
  </si>
  <si>
    <t>Scholarships (Stipend Payments)</t>
  </si>
  <si>
    <t>Subcontract total towards IDC Rate</t>
  </si>
  <si>
    <t>Other Personnel— Currently on TC Payroll</t>
  </si>
  <si>
    <t>Other Personnel—TBN</t>
  </si>
  <si>
    <t>Total Direct and Indirect Costs</t>
  </si>
  <si>
    <t xml:space="preserve">Subcontract 1: </t>
  </si>
  <si>
    <t>Total Requested—Private Sponsors</t>
  </si>
  <si>
    <t xml:space="preserve">Subcontract 2: </t>
  </si>
  <si>
    <t>Subcontract 3:</t>
  </si>
  <si>
    <t>Subcontract 4:</t>
  </si>
  <si>
    <t>MTDC ($25K cap) costs increasing by year</t>
  </si>
  <si>
    <t>Boilerplate text for budget justifications is available at:</t>
  </si>
  <si>
    <t xml:space="preserve"> www.tc.edu/osp/tcadmininfo.htm</t>
  </si>
  <si>
    <t>BOTH THE TC ROUTING SHEET AND LINKS TO SPONSOR FORMS ARE AVAILABLE AT:</t>
  </si>
  <si>
    <t>http://www.tc.edu/osp/sponsor_forms.htm</t>
  </si>
  <si>
    <t>Travel: International</t>
  </si>
  <si>
    <t>Materials &amp; Supplies</t>
  </si>
  <si>
    <t>Research Participants Costs</t>
  </si>
  <si>
    <t>Incentives</t>
  </si>
  <si>
    <t>Participant *Trainee* Support Costs</t>
  </si>
  <si>
    <t>PRIVATE SPONSORS: Indirect Costs</t>
  </si>
  <si>
    <t xml:space="preserve">Subtotal Salaries </t>
  </si>
  <si>
    <t xml:space="preserve">Consultants </t>
  </si>
  <si>
    <t>Travel: Domestic</t>
  </si>
  <si>
    <t>Subtotal Fringe</t>
  </si>
  <si>
    <t>Interim/Hourly $25/hour</t>
  </si>
  <si>
    <t>DRA &amp; GRA Student Positions</t>
  </si>
  <si>
    <t>PT Positions</t>
  </si>
  <si>
    <r>
      <t>Fringe for DRA &amp; GRA Student Positions</t>
    </r>
    <r>
      <rPr>
        <sz val="9"/>
        <color indexed="10"/>
        <rFont val="Arial"/>
        <family val="2"/>
      </rPr>
      <t xml:space="preserve"> ONLY</t>
    </r>
  </si>
  <si>
    <t>Fringe for Professional &amp; PT Staff</t>
  </si>
  <si>
    <t>Doctoral Research Assistant (6442)</t>
  </si>
  <si>
    <t>Graduate Research Assistant (6422)</t>
  </si>
  <si>
    <r>
      <t xml:space="preserve">Tuition Remission (Doctoral Research Fellow )                                    </t>
    </r>
    <r>
      <rPr>
        <b/>
        <sz val="9"/>
        <color indexed="10"/>
        <rFont val="Arial"/>
        <family val="2"/>
      </rPr>
      <t>FY24</t>
    </r>
  </si>
  <si>
    <r>
      <t xml:space="preserve">Tuition Remission (Additional Point Purchase)                                     </t>
    </r>
    <r>
      <rPr>
        <b/>
        <sz val="9"/>
        <color indexed="10"/>
        <rFont val="Arial"/>
        <family val="2"/>
      </rPr>
      <t>FY24</t>
    </r>
  </si>
  <si>
    <t>FY 2025</t>
  </si>
  <si>
    <t>% Effort</t>
  </si>
  <si>
    <t>Interim Student Position (6452)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</si>
</sst>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0.0%"/>
    <numFmt numFmtId="171" formatCode="[$-409]dddd\,\ mmmm\ dd\,\ yyyy"/>
    <numFmt numFmtId="172" formatCode="&quot;$&quot;#,##0.000"/>
    <numFmt numFmtId="173" formatCode="[$-409]h:mm:ss\ AM/PM"/>
    <numFmt numFmtId="174" formatCode="&quot;$&quot;#,##0.0"/>
  </numFmts>
  <fonts count="6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color indexed="18"/>
      <name val="Arial"/>
      <family val="2"/>
    </font>
    <font>
      <b/>
      <i/>
      <sz val="9"/>
      <name val="Arial"/>
      <family val="2"/>
    </font>
    <font>
      <b/>
      <sz val="9"/>
      <color indexed="62"/>
      <name val="Arial"/>
      <family val="2"/>
    </font>
    <font>
      <sz val="9"/>
      <color indexed="18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04F64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rgb="FF223144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7F1"/>
        <bgColor indexed="64"/>
      </patternFill>
    </fill>
    <fill>
      <patternFill patternType="solid">
        <fgColor rgb="FF6C89A4"/>
        <bgColor indexed="64"/>
      </patternFill>
    </fill>
    <fill>
      <patternFill patternType="solid">
        <fgColor rgb="FFD5CEEA"/>
        <bgColor indexed="64"/>
      </patternFill>
    </fill>
    <fill>
      <patternFill patternType="solid">
        <fgColor rgb="FF223144"/>
        <bgColor indexed="64"/>
      </patternFill>
    </fill>
    <fill>
      <patternFill patternType="solid">
        <fgColor rgb="FF404F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B5E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7E4FF"/>
        <bgColor indexed="64"/>
      </patternFill>
    </fill>
    <fill>
      <patternFill patternType="solid">
        <fgColor rgb="FF43596D"/>
        <bgColor indexed="64"/>
      </patternFill>
    </fill>
    <fill>
      <patternFill patternType="solid">
        <fgColor rgb="FFE3E7ED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223144"/>
      </left>
      <right style="thin"/>
      <top style="thin">
        <color rgb="FF223144"/>
      </top>
      <bottom style="thin">
        <color rgb="FF223144"/>
      </bottom>
    </border>
    <border>
      <left style="thin"/>
      <right style="thin"/>
      <top style="thin">
        <color rgb="FF223144"/>
      </top>
      <bottom style="thin">
        <color rgb="FF223144"/>
      </bottom>
    </border>
    <border>
      <left style="thin"/>
      <right style="thin">
        <color rgb="FF223144"/>
      </right>
      <top style="thin">
        <color rgb="FF223144"/>
      </top>
      <bottom style="thin">
        <color rgb="FF22314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223144"/>
      </right>
      <top style="thin"/>
      <bottom>
        <color indexed="63"/>
      </bottom>
    </border>
    <border>
      <left style="thin"/>
      <right style="thin">
        <color rgb="FF223144"/>
      </right>
      <top>
        <color indexed="63"/>
      </top>
      <bottom>
        <color indexed="63"/>
      </bottom>
    </border>
    <border>
      <left style="thin"/>
      <right style="thin">
        <color rgb="FF223144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223144"/>
      </left>
      <right style="thin">
        <color rgb="FF223144"/>
      </right>
      <top style="thin">
        <color rgb="FF223144"/>
      </top>
      <bottom style="thin">
        <color rgb="FF223144"/>
      </bottom>
    </border>
    <border>
      <left style="thin">
        <color rgb="FF223144"/>
      </left>
      <right>
        <color indexed="63"/>
      </right>
      <top style="thin">
        <color rgb="FF223144"/>
      </top>
      <bottom style="thin">
        <color rgb="FF22314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>
        <color rgb="FF22314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rgb="FF223144"/>
      </left>
      <right style="thin">
        <color rgb="FF22314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rgb="FF223144"/>
      </right>
      <top style="thin">
        <color rgb="FF223144"/>
      </top>
      <bottom style="thin">
        <color rgb="FF223144"/>
      </bottom>
    </border>
    <border>
      <left style="thin">
        <color rgb="FF223144"/>
      </left>
      <right style="thin">
        <color rgb="FF223144"/>
      </right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22314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rgb="FF22314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rgb="FF22314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223144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223144"/>
      </right>
      <top style="thin">
        <color rgb="FF22314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 style="thin">
        <color rgb="FF223144"/>
      </right>
      <top style="thin">
        <color theme="0" tint="-0.3499799966812134"/>
      </top>
      <bottom style="thin">
        <color rgb="FF223144"/>
      </bottom>
    </border>
    <border>
      <left style="medium">
        <color rgb="FF223144"/>
      </left>
      <right style="medium">
        <color rgb="FF223144"/>
      </right>
      <top style="medium">
        <color rgb="FF223144"/>
      </top>
      <bottom>
        <color indexed="63"/>
      </bottom>
    </border>
    <border>
      <left style="medium">
        <color rgb="FF223144"/>
      </left>
      <right style="medium">
        <color rgb="FF223144"/>
      </right>
      <top style="thin"/>
      <bottom style="medium"/>
    </border>
    <border>
      <left>
        <color indexed="63"/>
      </left>
      <right style="medium">
        <color rgb="FF223144"/>
      </right>
      <top style="thin"/>
      <bottom style="medium"/>
    </border>
    <border>
      <left>
        <color indexed="63"/>
      </left>
      <right style="medium">
        <color rgb="FF223144"/>
      </right>
      <top style="medium">
        <color rgb="FF223144"/>
      </top>
      <bottom>
        <color indexed="63"/>
      </bottom>
    </border>
    <border>
      <left style="thin">
        <color rgb="FF223144"/>
      </left>
      <right style="thin">
        <color rgb="FF223144"/>
      </right>
      <top style="thin"/>
      <bottom style="thin"/>
    </border>
    <border>
      <left style="thin">
        <color rgb="FF223144"/>
      </left>
      <right style="thin">
        <color rgb="FF223144"/>
      </right>
      <top style="thin"/>
      <bottom style="thin">
        <color rgb="FF223144"/>
      </bottom>
    </border>
    <border>
      <left style="thin">
        <color rgb="FF223144"/>
      </left>
      <right style="thin">
        <color rgb="FF223144"/>
      </right>
      <top>
        <color indexed="63"/>
      </top>
      <bottom style="thin"/>
    </border>
    <border>
      <left style="thin">
        <color rgb="FF223144"/>
      </left>
      <right style="thin">
        <color rgb="FF223144"/>
      </right>
      <top style="thin"/>
      <bottom style="medium">
        <color rgb="FF22314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223144"/>
      </left>
      <right style="thin">
        <color rgb="FF223144"/>
      </right>
      <top>
        <color indexed="63"/>
      </top>
      <bottom>
        <color indexed="63"/>
      </bottom>
    </border>
    <border>
      <left style="thin">
        <color rgb="FF223144"/>
      </left>
      <right style="thin"/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C5D0D2"/>
      </top>
      <bottom>
        <color indexed="63"/>
      </bottom>
    </border>
    <border>
      <left style="thin">
        <color rgb="FF223144"/>
      </left>
      <right style="thin">
        <color rgb="FF223144"/>
      </right>
      <top style="thin">
        <color rgb="FF223144"/>
      </top>
      <bottom>
        <color indexed="63"/>
      </bottom>
    </border>
    <border>
      <left>
        <color indexed="63"/>
      </left>
      <right style="thin">
        <color rgb="FF223144"/>
      </right>
      <top style="thin"/>
      <bottom style="thin"/>
    </border>
    <border>
      <left>
        <color indexed="63"/>
      </left>
      <right>
        <color indexed="63"/>
      </right>
      <top style="thin">
        <color rgb="FF223144"/>
      </top>
      <bottom style="thin">
        <color rgb="FF223144"/>
      </bottom>
    </border>
    <border>
      <left style="thin">
        <color rgb="FF223144"/>
      </left>
      <right style="thin">
        <color rgb="FF223144"/>
      </right>
      <top>
        <color indexed="63"/>
      </top>
      <bottom style="thin">
        <color rgb="FF223144"/>
      </bottom>
    </border>
    <border>
      <left style="thin"/>
      <right>
        <color indexed="63"/>
      </right>
      <top style="thin">
        <color rgb="FF223144"/>
      </top>
      <bottom style="thin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223144"/>
      </left>
      <right style="thin"/>
      <top style="thin">
        <color rgb="FF223144"/>
      </top>
      <bottom style="thin">
        <color theme="0" tint="-0.3499799966812134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223144"/>
      </left>
      <right style="thin"/>
      <top style="thin">
        <color theme="0" tint="-0.3499799966812134"/>
      </top>
      <bottom style="thin"/>
    </border>
    <border>
      <left style="thin">
        <color rgb="FF223144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223144"/>
      </left>
      <right style="thin"/>
      <top style="thin">
        <color theme="0" tint="-0.3499799966812134"/>
      </top>
      <bottom style="thin">
        <color rgb="FF223144"/>
      </bottom>
    </border>
    <border>
      <left>
        <color indexed="63"/>
      </left>
      <right style="thin">
        <color theme="0" tint="-0.3499799966812134"/>
      </right>
      <top style="thin">
        <color rgb="FF22314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rgb="FF223144"/>
      </top>
      <bottom style="medium"/>
    </border>
    <border>
      <left style="thin">
        <color theme="0" tint="-0.3499799966812134"/>
      </left>
      <right style="thin">
        <color rgb="FF223144"/>
      </right>
      <top style="thin">
        <color rgb="FF22314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rgb="FF22314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medium">
        <color rgb="FF22314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medium"/>
    </border>
    <border>
      <left>
        <color indexed="63"/>
      </left>
      <right>
        <color indexed="63"/>
      </right>
      <top style="thin">
        <color rgb="FF223144"/>
      </top>
      <bottom style="medium"/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medium">
        <color rgb="FF22314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>
        <color rgb="FF223144"/>
      </bottom>
    </border>
    <border>
      <left style="thin">
        <color rgb="FF22314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rgb="FF22314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223144"/>
      </left>
      <right>
        <color indexed="63"/>
      </right>
      <top style="thin">
        <color theme="0" tint="-0.3499799966812134"/>
      </top>
      <bottom style="thin">
        <color rgb="FF2231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rgb="FF22314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medium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/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rgb="FF22314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rgb="FF223144"/>
      </top>
      <bottom style="thin">
        <color theme="0" tint="-0.3499799966812134"/>
      </bottom>
    </border>
    <border>
      <left style="thin">
        <color rgb="FF22314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theme="0" tint="-0.3499799966812134"/>
      </right>
      <top style="thin">
        <color theme="0" tint="-0.3499799966812134"/>
      </top>
      <bottom style="thin">
        <color rgb="FF223144"/>
      </bottom>
    </border>
    <border>
      <left style="thin">
        <color rgb="FF223144"/>
      </left>
      <right style="thin">
        <color theme="0" tint="-0.3499799966812134"/>
      </right>
      <top style="thin">
        <color rgb="FF223144"/>
      </top>
      <bottom style="medium"/>
    </border>
    <border>
      <left style="thin"/>
      <right>
        <color indexed="63"/>
      </right>
      <top style="thin">
        <color rgb="FF223144"/>
      </top>
      <bottom style="thin">
        <color rgb="FF223144"/>
      </bottom>
    </border>
    <border>
      <left>
        <color indexed="63"/>
      </left>
      <right style="thin"/>
      <top style="thin">
        <color rgb="FF223144"/>
      </top>
      <bottom style="thin">
        <color rgb="FF223144"/>
      </bottom>
    </border>
    <border>
      <left style="thin">
        <color rgb="FFA6A6A6"/>
      </left>
      <right>
        <color indexed="63"/>
      </right>
      <top style="thin">
        <color rgb="FFA6A6A6"/>
      </top>
      <bottom style="thin">
        <color rgb="FFA6A6A6"/>
      </bottom>
    </border>
    <border>
      <left>
        <color indexed="63"/>
      </left>
      <right>
        <color indexed="63"/>
      </right>
      <top style="thin">
        <color rgb="FFA6A6A6"/>
      </top>
      <bottom style="thin">
        <color rgb="FFA6A6A6"/>
      </bottom>
    </border>
    <border>
      <left>
        <color indexed="63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/>
      <right style="thin"/>
      <top style="thin">
        <color rgb="FF223144"/>
      </top>
      <bottom style="thin">
        <color theme="0" tint="-0.3499799966812134"/>
      </bottom>
    </border>
    <border>
      <left style="thin"/>
      <right style="thin">
        <color rgb="FF223144"/>
      </right>
      <top style="thin">
        <color rgb="FF223144"/>
      </top>
      <bottom style="thin">
        <color theme="0" tint="-0.3499799966812134"/>
      </bottom>
    </border>
    <border>
      <left style="thin">
        <color rgb="FF223144"/>
      </left>
      <right style="thin"/>
      <top>
        <color indexed="63"/>
      </top>
      <bottom>
        <color indexed="63"/>
      </bottom>
    </border>
    <border>
      <left style="thin">
        <color rgb="FF223144"/>
      </left>
      <right style="thin"/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>
        <color rgb="FF223144"/>
      </right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3499799966812134"/>
      </top>
      <bottom style="thin">
        <color rgb="FF223144"/>
      </bottom>
    </border>
    <border>
      <left style="thin"/>
      <right style="thin">
        <color rgb="FF223144"/>
      </right>
      <top style="thin">
        <color theme="0" tint="-0.3499799966812134"/>
      </top>
      <bottom style="thin">
        <color rgb="FF2231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68" fontId="61" fillId="33" borderId="10" xfId="0" applyNumberFormat="1" applyFont="1" applyFill="1" applyBorder="1" applyAlignment="1" applyProtection="1">
      <alignment/>
      <protection/>
    </xf>
    <xf numFmtId="168" fontId="62" fillId="34" borderId="11" xfId="0" applyNumberFormat="1" applyFont="1" applyFill="1" applyBorder="1" applyAlignment="1" applyProtection="1">
      <alignment/>
      <protection/>
    </xf>
    <xf numFmtId="3" fontId="2" fillId="35" borderId="12" xfId="0" applyNumberFormat="1" applyFont="1" applyFill="1" applyBorder="1" applyAlignment="1" applyProtection="1">
      <alignment/>
      <protection/>
    </xf>
    <xf numFmtId="3" fontId="2" fillId="35" borderId="13" xfId="0" applyNumberFormat="1" applyFont="1" applyFill="1" applyBorder="1" applyAlignment="1" applyProtection="1">
      <alignment/>
      <protection/>
    </xf>
    <xf numFmtId="3" fontId="2" fillId="35" borderId="14" xfId="0" applyNumberFormat="1" applyFont="1" applyFill="1" applyBorder="1" applyAlignment="1" applyProtection="1">
      <alignment/>
      <protection/>
    </xf>
    <xf numFmtId="168" fontId="2" fillId="35" borderId="15" xfId="0" applyNumberFormat="1" applyFont="1" applyFill="1" applyBorder="1" applyAlignment="1" applyProtection="1">
      <alignment/>
      <protection/>
    </xf>
    <xf numFmtId="3" fontId="2" fillId="35" borderId="16" xfId="0" applyNumberFormat="1" applyFont="1" applyFill="1" applyBorder="1" applyAlignment="1" applyProtection="1">
      <alignment/>
      <protection/>
    </xf>
    <xf numFmtId="168" fontId="2" fillId="35" borderId="11" xfId="0" applyNumberFormat="1" applyFont="1" applyFill="1" applyBorder="1" applyAlignment="1" applyProtection="1">
      <alignment/>
      <protection/>
    </xf>
    <xf numFmtId="0" fontId="63" fillId="36" borderId="17" xfId="0" applyFont="1" applyFill="1" applyBorder="1" applyAlignment="1" applyProtection="1">
      <alignment horizontal="left" vertical="center"/>
      <protection locked="0"/>
    </xf>
    <xf numFmtId="0" fontId="63" fillId="36" borderId="18" xfId="0" applyFont="1" applyFill="1" applyBorder="1" applyAlignment="1" applyProtection="1">
      <alignment horizontal="left" vertical="center"/>
      <protection locked="0"/>
    </xf>
    <xf numFmtId="0" fontId="63" fillId="36" borderId="19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8" fontId="2" fillId="0" borderId="0" xfId="0" applyNumberFormat="1" applyFont="1" applyFill="1" applyBorder="1" applyAlignment="1" applyProtection="1">
      <alignment horizontal="center" wrapText="1"/>
      <protection locked="0"/>
    </xf>
    <xf numFmtId="168" fontId="7" fillId="0" borderId="0" xfId="0" applyNumberFormat="1" applyFont="1" applyFill="1" applyBorder="1" applyAlignment="1" applyProtection="1">
      <alignment horizontal="center" wrapText="1"/>
      <protection locked="0"/>
    </xf>
    <xf numFmtId="10" fontId="2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 wrapText="1"/>
      <protection locked="0"/>
    </xf>
    <xf numFmtId="168" fontId="7" fillId="0" borderId="0" xfId="0" applyNumberFormat="1" applyFont="1" applyFill="1" applyBorder="1" applyAlignment="1" applyProtection="1">
      <alignment horizontal="center"/>
      <protection locked="0"/>
    </xf>
    <xf numFmtId="168" fontId="63" fillId="36" borderId="21" xfId="0" applyNumberFormat="1" applyFont="1" applyFill="1" applyBorder="1" applyAlignment="1" applyProtection="1">
      <alignment horizontal="center" vertical="center" wrapText="1"/>
      <protection locked="0"/>
    </xf>
    <xf numFmtId="168" fontId="63" fillId="36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/>
      <protection locked="0"/>
    </xf>
    <xf numFmtId="168" fontId="1" fillId="0" borderId="23" xfId="0" applyNumberFormat="1" applyFont="1" applyFill="1" applyBorder="1" applyAlignment="1" applyProtection="1">
      <alignment/>
      <protection locked="0"/>
    </xf>
    <xf numFmtId="10" fontId="1" fillId="35" borderId="24" xfId="0" applyNumberFormat="1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/>
      <protection locked="0"/>
    </xf>
    <xf numFmtId="168" fontId="1" fillId="0" borderId="25" xfId="0" applyNumberFormat="1" applyFont="1" applyFill="1" applyBorder="1" applyAlignment="1" applyProtection="1">
      <alignment/>
      <protection locked="0"/>
    </xf>
    <xf numFmtId="10" fontId="1" fillId="35" borderId="26" xfId="0" applyNumberFormat="1" applyFont="1" applyFill="1" applyBorder="1" applyAlignment="1" applyProtection="1">
      <alignment/>
      <protection locked="0"/>
    </xf>
    <xf numFmtId="168" fontId="1" fillId="0" borderId="27" xfId="0" applyNumberFormat="1" applyFont="1" applyFill="1" applyBorder="1" applyAlignment="1" applyProtection="1">
      <alignment/>
      <protection locked="0"/>
    </xf>
    <xf numFmtId="10" fontId="1" fillId="35" borderId="28" xfId="0" applyNumberFormat="1" applyFont="1" applyFill="1" applyBorder="1" applyAlignment="1" applyProtection="1">
      <alignment/>
      <protection locked="0"/>
    </xf>
    <xf numFmtId="168" fontId="63" fillId="37" borderId="22" xfId="0" applyNumberFormat="1" applyFont="1" applyFill="1" applyBorder="1" applyAlignment="1" applyProtection="1">
      <alignment horizontal="center" vertical="center" wrapText="1"/>
      <protection locked="0"/>
    </xf>
    <xf numFmtId="168" fontId="63" fillId="37" borderId="29" xfId="0" applyNumberFormat="1" applyFont="1" applyFill="1" applyBorder="1" applyAlignment="1" applyProtection="1">
      <alignment horizontal="center" vertical="center" wrapText="1"/>
      <protection locked="0"/>
    </xf>
    <xf numFmtId="168" fontId="1" fillId="0" borderId="23" xfId="0" applyNumberFormat="1" applyFont="1" applyFill="1" applyBorder="1" applyAlignment="1" applyProtection="1">
      <alignment/>
      <protection locked="0"/>
    </xf>
    <xf numFmtId="10" fontId="1" fillId="35" borderId="30" xfId="0" applyNumberFormat="1" applyFont="1" applyFill="1" applyBorder="1" applyAlignment="1" applyProtection="1">
      <alignment/>
      <protection locked="0"/>
    </xf>
    <xf numFmtId="168" fontId="1" fillId="0" borderId="25" xfId="0" applyNumberFormat="1" applyFont="1" applyFill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0" fontId="1" fillId="35" borderId="31" xfId="0" applyNumberFormat="1" applyFont="1" applyFill="1" applyBorder="1" applyAlignment="1" applyProtection="1">
      <alignment/>
      <protection locked="0"/>
    </xf>
    <xf numFmtId="168" fontId="64" fillId="0" borderId="32" xfId="0" applyNumberFormat="1" applyFont="1" applyBorder="1" applyAlignment="1" applyProtection="1">
      <alignment/>
      <protection locked="0"/>
    </xf>
    <xf numFmtId="168" fontId="64" fillId="0" borderId="33" xfId="0" applyNumberFormat="1" applyFont="1" applyBorder="1" applyAlignment="1" applyProtection="1">
      <alignment/>
      <protection locked="0"/>
    </xf>
    <xf numFmtId="168" fontId="64" fillId="0" borderId="34" xfId="0" applyNumberFormat="1" applyFont="1" applyBorder="1" applyAlignment="1" applyProtection="1">
      <alignment/>
      <protection locked="0"/>
    </xf>
    <xf numFmtId="1" fontId="1" fillId="35" borderId="30" xfId="0" applyNumberFormat="1" applyFont="1" applyFill="1" applyBorder="1" applyAlignment="1" applyProtection="1">
      <alignment/>
      <protection locked="0"/>
    </xf>
    <xf numFmtId="3" fontId="1" fillId="35" borderId="26" xfId="0" applyNumberFormat="1" applyFont="1" applyFill="1" applyBorder="1" applyAlignment="1" applyProtection="1">
      <alignment/>
      <protection locked="0"/>
    </xf>
    <xf numFmtId="168" fontId="63" fillId="37" borderId="21" xfId="0" applyNumberFormat="1" applyFont="1" applyFill="1" applyBorder="1" applyAlignment="1" applyProtection="1">
      <alignment horizontal="center" vertical="center"/>
      <protection locked="0"/>
    </xf>
    <xf numFmtId="3" fontId="62" fillId="37" borderId="21" xfId="0" applyNumberFormat="1" applyFont="1" applyFill="1" applyBorder="1" applyAlignment="1" applyProtection="1">
      <alignment horizontal="center" vertical="center"/>
      <protection locked="0"/>
    </xf>
    <xf numFmtId="168" fontId="62" fillId="37" borderId="21" xfId="0" applyNumberFormat="1" applyFont="1" applyFill="1" applyBorder="1" applyAlignment="1" applyProtection="1">
      <alignment horizontal="center" vertical="center"/>
      <protection locked="0"/>
    </xf>
    <xf numFmtId="0" fontId="1" fillId="38" borderId="35" xfId="0" applyFont="1" applyFill="1" applyBorder="1" applyAlignment="1" applyProtection="1">
      <alignment/>
      <protection locked="0"/>
    </xf>
    <xf numFmtId="3" fontId="1" fillId="38" borderId="23" xfId="0" applyNumberFormat="1" applyFont="1" applyFill="1" applyBorder="1" applyAlignment="1" applyProtection="1">
      <alignment/>
      <protection locked="0"/>
    </xf>
    <xf numFmtId="3" fontId="1" fillId="38" borderId="36" xfId="0" applyNumberFormat="1" applyFont="1" applyFill="1" applyBorder="1" applyAlignment="1" applyProtection="1">
      <alignment/>
      <protection locked="0"/>
    </xf>
    <xf numFmtId="0" fontId="1" fillId="38" borderId="37" xfId="0" applyFont="1" applyFill="1" applyBorder="1" applyAlignment="1" applyProtection="1">
      <alignment/>
      <protection locked="0"/>
    </xf>
    <xf numFmtId="3" fontId="1" fillId="38" borderId="27" xfId="0" applyNumberFormat="1" applyFont="1" applyFill="1" applyBorder="1" applyAlignment="1" applyProtection="1">
      <alignment/>
      <protection locked="0"/>
    </xf>
    <xf numFmtId="3" fontId="1" fillId="38" borderId="38" xfId="0" applyNumberFormat="1" applyFont="1" applyFill="1" applyBorder="1" applyAlignment="1" applyProtection="1">
      <alignment/>
      <protection locked="0"/>
    </xf>
    <xf numFmtId="0" fontId="1" fillId="38" borderId="39" xfId="0" applyFont="1" applyFill="1" applyBorder="1" applyAlignment="1" applyProtection="1">
      <alignment/>
      <protection locked="0"/>
    </xf>
    <xf numFmtId="3" fontId="1" fillId="38" borderId="40" xfId="0" applyNumberFormat="1" applyFont="1" applyFill="1" applyBorder="1" applyAlignment="1" applyProtection="1">
      <alignment/>
      <protection locked="0"/>
    </xf>
    <xf numFmtId="3" fontId="1" fillId="38" borderId="41" xfId="0" applyNumberFormat="1" applyFont="1" applyFill="1" applyBorder="1" applyAlignment="1" applyProtection="1">
      <alignment/>
      <protection locked="0"/>
    </xf>
    <xf numFmtId="0" fontId="1" fillId="38" borderId="42" xfId="0" applyFont="1" applyFill="1" applyBorder="1" applyAlignment="1" applyProtection="1">
      <alignment/>
      <protection locked="0"/>
    </xf>
    <xf numFmtId="3" fontId="1" fillId="38" borderId="43" xfId="0" applyNumberFormat="1" applyFont="1" applyFill="1" applyBorder="1" applyAlignment="1" applyProtection="1">
      <alignment/>
      <protection locked="0"/>
    </xf>
    <xf numFmtId="3" fontId="1" fillId="38" borderId="44" xfId="0" applyNumberFormat="1" applyFont="1" applyFill="1" applyBorder="1" applyAlignment="1" applyProtection="1">
      <alignment/>
      <protection locked="0"/>
    </xf>
    <xf numFmtId="168" fontId="65" fillId="0" borderId="45" xfId="0" applyNumberFormat="1" applyFont="1" applyFill="1" applyBorder="1" applyAlignment="1" applyProtection="1">
      <alignment horizontal="center"/>
      <protection locked="0"/>
    </xf>
    <xf numFmtId="168" fontId="65" fillId="0" borderId="46" xfId="0" applyNumberFormat="1" applyFont="1" applyFill="1" applyBorder="1" applyAlignment="1" applyProtection="1">
      <alignment horizontal="center"/>
      <protection locked="0"/>
    </xf>
    <xf numFmtId="0" fontId="2" fillId="39" borderId="47" xfId="0" applyFont="1" applyFill="1" applyBorder="1" applyAlignment="1" applyProtection="1">
      <alignment horizontal="center"/>
      <protection locked="0"/>
    </xf>
    <xf numFmtId="3" fontId="1" fillId="33" borderId="23" xfId="0" applyNumberFormat="1" applyFont="1" applyFill="1" applyBorder="1" applyAlignment="1" applyProtection="1">
      <alignment/>
      <protection/>
    </xf>
    <xf numFmtId="168" fontId="64" fillId="0" borderId="30" xfId="0" applyNumberFormat="1" applyFont="1" applyFill="1" applyBorder="1" applyAlignment="1" applyProtection="1">
      <alignment/>
      <protection/>
    </xf>
    <xf numFmtId="168" fontId="64" fillId="0" borderId="26" xfId="0" applyNumberFormat="1" applyFont="1" applyFill="1" applyBorder="1" applyAlignment="1" applyProtection="1">
      <alignment/>
      <protection/>
    </xf>
    <xf numFmtId="3" fontId="1" fillId="33" borderId="27" xfId="0" applyNumberFormat="1" applyFont="1" applyFill="1" applyBorder="1" applyAlignment="1" applyProtection="1">
      <alignment/>
      <protection/>
    </xf>
    <xf numFmtId="168" fontId="64" fillId="0" borderId="28" xfId="0" applyNumberFormat="1" applyFont="1" applyFill="1" applyBorder="1" applyAlignment="1" applyProtection="1">
      <alignment/>
      <protection/>
    </xf>
    <xf numFmtId="168" fontId="62" fillId="34" borderId="21" xfId="0" applyNumberFormat="1" applyFont="1" applyFill="1" applyBorder="1" applyAlignment="1" applyProtection="1">
      <alignment/>
      <protection/>
    </xf>
    <xf numFmtId="0" fontId="1" fillId="33" borderId="42" xfId="0" applyFont="1" applyFill="1" applyBorder="1" applyAlignment="1" applyProtection="1">
      <alignment/>
      <protection/>
    </xf>
    <xf numFmtId="3" fontId="1" fillId="33" borderId="43" xfId="0" applyNumberFormat="1" applyFont="1" applyFill="1" applyBorder="1" applyAlignment="1" applyProtection="1">
      <alignment/>
      <protection/>
    </xf>
    <xf numFmtId="3" fontId="1" fillId="33" borderId="44" xfId="0" applyNumberFormat="1" applyFont="1" applyFill="1" applyBorder="1" applyAlignment="1" applyProtection="1">
      <alignment/>
      <protection/>
    </xf>
    <xf numFmtId="3" fontId="1" fillId="33" borderId="38" xfId="0" applyNumberFormat="1" applyFont="1" applyFill="1" applyBorder="1" applyAlignment="1" applyProtection="1">
      <alignment/>
      <protection/>
    </xf>
    <xf numFmtId="1" fontId="2" fillId="0" borderId="48" xfId="0" applyNumberFormat="1" applyFont="1" applyFill="1" applyBorder="1" applyAlignment="1" applyProtection="1">
      <alignment horizontal="center"/>
      <protection/>
    </xf>
    <xf numFmtId="168" fontId="64" fillId="0" borderId="49" xfId="0" applyNumberFormat="1" applyFont="1" applyFill="1" applyBorder="1" applyAlignment="1" applyProtection="1">
      <alignment/>
      <protection/>
    </xf>
    <xf numFmtId="168" fontId="64" fillId="0" borderId="50" xfId="0" applyNumberFormat="1" applyFont="1" applyFill="1" applyBorder="1" applyAlignment="1" applyProtection="1">
      <alignment/>
      <protection/>
    </xf>
    <xf numFmtId="168" fontId="64" fillId="0" borderId="51" xfId="0" applyNumberFormat="1" applyFont="1" applyFill="1" applyBorder="1" applyAlignment="1" applyProtection="1">
      <alignment/>
      <protection/>
    </xf>
    <xf numFmtId="168" fontId="64" fillId="0" borderId="52" xfId="0" applyNumberFormat="1" applyFont="1" applyFill="1" applyBorder="1" applyAlignment="1" applyProtection="1">
      <alignment/>
      <protection/>
    </xf>
    <xf numFmtId="168" fontId="62" fillId="34" borderId="53" xfId="0" applyNumberFormat="1" applyFont="1" applyFill="1" applyBorder="1" applyAlignment="1" applyProtection="1">
      <alignment/>
      <protection/>
    </xf>
    <xf numFmtId="168" fontId="62" fillId="34" borderId="54" xfId="0" applyNumberFormat="1" applyFont="1" applyFill="1" applyBorder="1" applyAlignment="1" applyProtection="1">
      <alignment/>
      <protection/>
    </xf>
    <xf numFmtId="168" fontId="62" fillId="34" borderId="55" xfId="0" applyNumberFormat="1" applyFont="1" applyFill="1" applyBorder="1" applyAlignment="1" applyProtection="1">
      <alignment/>
      <protection/>
    </xf>
    <xf numFmtId="0" fontId="1" fillId="33" borderId="35" xfId="0" applyFont="1" applyFill="1" applyBorder="1" applyAlignment="1" applyProtection="1">
      <alignment/>
      <protection/>
    </xf>
    <xf numFmtId="3" fontId="1" fillId="33" borderId="36" xfId="0" applyNumberFormat="1" applyFont="1" applyFill="1" applyBorder="1" applyAlignment="1" applyProtection="1">
      <alignment/>
      <protection/>
    </xf>
    <xf numFmtId="168" fontId="61" fillId="33" borderId="56" xfId="0" applyNumberFormat="1" applyFont="1" applyFill="1" applyBorder="1" applyAlignment="1" applyProtection="1">
      <alignment/>
      <protection/>
    </xf>
    <xf numFmtId="168" fontId="64" fillId="0" borderId="57" xfId="0" applyNumberFormat="1" applyFont="1" applyFill="1" applyBorder="1" applyAlignment="1" applyProtection="1">
      <alignment/>
      <protection/>
    </xf>
    <xf numFmtId="168" fontId="2" fillId="38" borderId="58" xfId="0" applyNumberFormat="1" applyFont="1" applyFill="1" applyBorder="1" applyAlignment="1" applyProtection="1">
      <alignment/>
      <protection locked="0"/>
    </xf>
    <xf numFmtId="168" fontId="2" fillId="38" borderId="59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60" xfId="0" applyFont="1" applyBorder="1" applyAlignment="1" applyProtection="1">
      <alignment/>
      <protection locked="0"/>
    </xf>
    <xf numFmtId="168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8" fontId="66" fillId="0" borderId="0" xfId="0" applyNumberFormat="1" applyFont="1" applyFill="1" applyBorder="1" applyAlignment="1" applyProtection="1">
      <alignment vertical="center" wrapText="1"/>
      <protection locked="0"/>
    </xf>
    <xf numFmtId="168" fontId="1" fillId="0" borderId="0" xfId="0" applyNumberFormat="1" applyFont="1" applyAlignment="1" applyProtection="1">
      <alignment/>
      <protection locked="0"/>
    </xf>
    <xf numFmtId="168" fontId="67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168" fontId="3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8" fontId="2" fillId="38" borderId="15" xfId="0" applyNumberFormat="1" applyFont="1" applyFill="1" applyBorder="1" applyAlignment="1" applyProtection="1">
      <alignment/>
      <protection locked="0"/>
    </xf>
    <xf numFmtId="10" fontId="1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168" fontId="2" fillId="40" borderId="61" xfId="0" applyNumberFormat="1" applyFont="1" applyFill="1" applyBorder="1" applyAlignment="1" applyProtection="1">
      <alignment/>
      <protection/>
    </xf>
    <xf numFmtId="168" fontId="2" fillId="41" borderId="11" xfId="0" applyNumberFormat="1" applyFont="1" applyFill="1" applyBorder="1" applyAlignment="1" applyProtection="1">
      <alignment/>
      <protection/>
    </xf>
    <xf numFmtId="168" fontId="62" fillId="42" borderId="11" xfId="0" applyNumberFormat="1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/>
      <protection locked="0"/>
    </xf>
    <xf numFmtId="168" fontId="63" fillId="37" borderId="21" xfId="0" applyNumberFormat="1" applyFont="1" applyFill="1" applyBorder="1" applyAlignment="1" applyProtection="1">
      <alignment horizontal="center" vertical="center" wrapText="1"/>
      <protection locked="0"/>
    </xf>
    <xf numFmtId="168" fontId="63" fillId="37" borderId="2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4" fillId="0" borderId="0" xfId="53" applyAlignment="1" applyProtection="1">
      <alignment/>
      <protection/>
    </xf>
    <xf numFmtId="168" fontId="64" fillId="0" borderId="62" xfId="0" applyNumberFormat="1" applyFont="1" applyFill="1" applyBorder="1" applyAlignment="1" applyProtection="1">
      <alignment/>
      <protection/>
    </xf>
    <xf numFmtId="3" fontId="63" fillId="37" borderId="61" xfId="0" applyNumberFormat="1" applyFont="1" applyFill="1" applyBorder="1" applyAlignment="1" applyProtection="1">
      <alignment vertical="center"/>
      <protection locked="0"/>
    </xf>
    <xf numFmtId="170" fontId="2" fillId="39" borderId="63" xfId="0" applyNumberFormat="1" applyFont="1" applyFill="1" applyBorder="1" applyAlignment="1" applyProtection="1">
      <alignment horizontal="center"/>
      <protection locked="0"/>
    </xf>
    <xf numFmtId="168" fontId="62" fillId="34" borderId="64" xfId="0" applyNumberFormat="1" applyFont="1" applyFill="1" applyBorder="1" applyAlignment="1" applyProtection="1">
      <alignment/>
      <protection/>
    </xf>
    <xf numFmtId="168" fontId="1" fillId="0" borderId="14" xfId="0" applyNumberFormat="1" applyFont="1" applyFill="1" applyBorder="1" applyAlignment="1" applyProtection="1">
      <alignment/>
      <protection/>
    </xf>
    <xf numFmtId="168" fontId="1" fillId="0" borderId="65" xfId="0" applyNumberFormat="1" applyFont="1" applyFill="1" applyBorder="1" applyAlignment="1" applyProtection="1">
      <alignment/>
      <protection/>
    </xf>
    <xf numFmtId="3" fontId="1" fillId="0" borderId="54" xfId="0" applyNumberFormat="1" applyFont="1" applyBorder="1" applyAlignment="1" applyProtection="1">
      <alignment/>
      <protection locked="0"/>
    </xf>
    <xf numFmtId="168" fontId="1" fillId="0" borderId="11" xfId="0" applyNumberFormat="1" applyFont="1" applyFill="1" applyBorder="1" applyAlignment="1" applyProtection="1">
      <alignment/>
      <protection/>
    </xf>
    <xf numFmtId="168" fontId="64" fillId="10" borderId="32" xfId="0" applyNumberFormat="1" applyFont="1" applyFill="1" applyBorder="1" applyAlignment="1" applyProtection="1">
      <alignment/>
      <protection/>
    </xf>
    <xf numFmtId="168" fontId="64" fillId="10" borderId="33" xfId="0" applyNumberFormat="1" applyFont="1" applyFill="1" applyBorder="1" applyAlignment="1" applyProtection="1">
      <alignment/>
      <protection/>
    </xf>
    <xf numFmtId="168" fontId="64" fillId="10" borderId="34" xfId="0" applyNumberFormat="1" applyFont="1" applyFill="1" applyBorder="1" applyAlignment="1" applyProtection="1">
      <alignment/>
      <protection/>
    </xf>
    <xf numFmtId="168" fontId="64" fillId="10" borderId="32" xfId="0" applyNumberFormat="1" applyFont="1" applyFill="1" applyBorder="1" applyAlignment="1" applyProtection="1">
      <alignment/>
      <protection/>
    </xf>
    <xf numFmtId="168" fontId="64" fillId="10" borderId="33" xfId="0" applyNumberFormat="1" applyFont="1" applyFill="1" applyBorder="1" applyAlignment="1" applyProtection="1">
      <alignment/>
      <protection/>
    </xf>
    <xf numFmtId="168" fontId="64" fillId="10" borderId="34" xfId="0" applyNumberFormat="1" applyFont="1" applyFill="1" applyBorder="1" applyAlignment="1" applyProtection="1">
      <alignment/>
      <protection/>
    </xf>
    <xf numFmtId="3" fontId="1" fillId="10" borderId="35" xfId="0" applyNumberFormat="1" applyFont="1" applyFill="1" applyBorder="1" applyAlignment="1" applyProtection="1">
      <alignment/>
      <protection/>
    </xf>
    <xf numFmtId="3" fontId="1" fillId="10" borderId="23" xfId="0" applyNumberFormat="1" applyFont="1" applyFill="1" applyBorder="1" applyAlignment="1" applyProtection="1">
      <alignment/>
      <protection/>
    </xf>
    <xf numFmtId="3" fontId="1" fillId="10" borderId="32" xfId="0" applyNumberFormat="1" applyFont="1" applyFill="1" applyBorder="1" applyAlignment="1" applyProtection="1">
      <alignment/>
      <protection/>
    </xf>
    <xf numFmtId="3" fontId="1" fillId="10" borderId="66" xfId="0" applyNumberFormat="1" applyFont="1" applyFill="1" applyBorder="1" applyAlignment="1" applyProtection="1">
      <alignment/>
      <protection/>
    </xf>
    <xf numFmtId="3" fontId="1" fillId="10" borderId="37" xfId="0" applyNumberFormat="1" applyFont="1" applyFill="1" applyBorder="1" applyAlignment="1" applyProtection="1">
      <alignment/>
      <protection/>
    </xf>
    <xf numFmtId="3" fontId="1" fillId="10" borderId="27" xfId="0" applyNumberFormat="1" applyFont="1" applyFill="1" applyBorder="1" applyAlignment="1" applyProtection="1">
      <alignment/>
      <protection/>
    </xf>
    <xf numFmtId="3" fontId="1" fillId="10" borderId="34" xfId="0" applyNumberFormat="1" applyFont="1" applyFill="1" applyBorder="1" applyAlignment="1" applyProtection="1">
      <alignment/>
      <protection/>
    </xf>
    <xf numFmtId="3" fontId="10" fillId="10" borderId="58" xfId="0" applyNumberFormat="1" applyFont="1" applyFill="1" applyBorder="1" applyAlignment="1" applyProtection="1">
      <alignment/>
      <protection/>
    </xf>
    <xf numFmtId="3" fontId="10" fillId="10" borderId="54" xfId="0" applyNumberFormat="1" applyFont="1" applyFill="1" applyBorder="1" applyAlignment="1" applyProtection="1">
      <alignment/>
      <protection/>
    </xf>
    <xf numFmtId="3" fontId="1" fillId="10" borderId="67" xfId="0" applyNumberFormat="1" applyFont="1" applyFill="1" applyBorder="1" applyAlignment="1" applyProtection="1">
      <alignment/>
      <protection/>
    </xf>
    <xf numFmtId="3" fontId="1" fillId="10" borderId="68" xfId="0" applyNumberFormat="1" applyFont="1" applyFill="1" applyBorder="1" applyAlignment="1" applyProtection="1">
      <alignment/>
      <protection/>
    </xf>
    <xf numFmtId="3" fontId="10" fillId="10" borderId="11" xfId="0" applyNumberFormat="1" applyFont="1" applyFill="1" applyBorder="1" applyAlignment="1" applyProtection="1">
      <alignment/>
      <protection/>
    </xf>
    <xf numFmtId="168" fontId="61" fillId="10" borderId="69" xfId="0" applyNumberFormat="1" applyFont="1" applyFill="1" applyBorder="1" applyAlignment="1" applyProtection="1">
      <alignment/>
      <protection/>
    </xf>
    <xf numFmtId="168" fontId="61" fillId="10" borderId="10" xfId="0" applyNumberFormat="1" applyFont="1" applyFill="1" applyBorder="1" applyAlignment="1" applyProtection="1">
      <alignment/>
      <protection/>
    </xf>
    <xf numFmtId="168" fontId="61" fillId="10" borderId="70" xfId="0" applyNumberFormat="1" applyFont="1" applyFill="1" applyBorder="1" applyAlignment="1" applyProtection="1">
      <alignment/>
      <protection/>
    </xf>
    <xf numFmtId="168" fontId="61" fillId="10" borderId="71" xfId="0" applyNumberFormat="1" applyFont="1" applyFill="1" applyBorder="1" applyAlignment="1" applyProtection="1">
      <alignment/>
      <protection/>
    </xf>
    <xf numFmtId="168" fontId="61" fillId="10" borderId="72" xfId="0" applyNumberFormat="1" applyFont="1" applyFill="1" applyBorder="1" applyAlignment="1" applyProtection="1">
      <alignment/>
      <protection/>
    </xf>
    <xf numFmtId="168" fontId="61" fillId="10" borderId="73" xfId="0" applyNumberFormat="1" applyFont="1" applyFill="1" applyBorder="1" applyAlignment="1" applyProtection="1">
      <alignment/>
      <protection/>
    </xf>
    <xf numFmtId="168" fontId="61" fillId="10" borderId="74" xfId="0" applyNumberFormat="1" applyFont="1" applyFill="1" applyBorder="1" applyAlignment="1" applyProtection="1">
      <alignment/>
      <protection/>
    </xf>
    <xf numFmtId="168" fontId="61" fillId="10" borderId="75" xfId="0" applyNumberFormat="1" applyFont="1" applyFill="1" applyBorder="1" applyAlignment="1" applyProtection="1">
      <alignment/>
      <protection/>
    </xf>
    <xf numFmtId="168" fontId="61" fillId="10" borderId="76" xfId="0" applyNumberFormat="1" applyFont="1" applyFill="1" applyBorder="1" applyAlignment="1" applyProtection="1">
      <alignment/>
      <protection/>
    </xf>
    <xf numFmtId="168" fontId="61" fillId="10" borderId="56" xfId="0" applyNumberFormat="1" applyFont="1" applyFill="1" applyBorder="1" applyAlignment="1" applyProtection="1">
      <alignment/>
      <protection/>
    </xf>
    <xf numFmtId="168" fontId="61" fillId="10" borderId="77" xfId="0" applyNumberFormat="1" applyFont="1" applyFill="1" applyBorder="1" applyAlignment="1" applyProtection="1">
      <alignment/>
      <protection/>
    </xf>
    <xf numFmtId="0" fontId="1" fillId="10" borderId="78" xfId="0" applyFont="1" applyFill="1" applyBorder="1" applyAlignment="1" applyProtection="1">
      <alignment/>
      <protection/>
    </xf>
    <xf numFmtId="3" fontId="1" fillId="10" borderId="79" xfId="0" applyNumberFormat="1" applyFont="1" applyFill="1" applyBorder="1" applyAlignment="1" applyProtection="1">
      <alignment/>
      <protection/>
    </xf>
    <xf numFmtId="3" fontId="1" fillId="10" borderId="80" xfId="0" applyNumberFormat="1" applyFont="1" applyFill="1" applyBorder="1" applyAlignment="1" applyProtection="1">
      <alignment/>
      <protection/>
    </xf>
    <xf numFmtId="3" fontId="67" fillId="10" borderId="27" xfId="0" applyNumberFormat="1" applyFont="1" applyFill="1" applyBorder="1" applyAlignment="1" applyProtection="1">
      <alignment/>
      <protection locked="0"/>
    </xf>
    <xf numFmtId="3" fontId="67" fillId="10" borderId="23" xfId="0" applyNumberFormat="1" applyFont="1" applyFill="1" applyBorder="1" applyAlignment="1" applyProtection="1">
      <alignment/>
      <protection locked="0"/>
    </xf>
    <xf numFmtId="3" fontId="67" fillId="10" borderId="25" xfId="0" applyNumberFormat="1" applyFont="1" applyFill="1" applyBorder="1" applyAlignment="1" applyProtection="1">
      <alignment/>
      <protection locked="0"/>
    </xf>
    <xf numFmtId="3" fontId="67" fillId="10" borderId="33" xfId="0" applyNumberFormat="1" applyFont="1" applyFill="1" applyBorder="1" applyAlignment="1" applyProtection="1">
      <alignment/>
      <protection locked="0"/>
    </xf>
    <xf numFmtId="3" fontId="67" fillId="10" borderId="34" xfId="0" applyNumberFormat="1" applyFont="1" applyFill="1" applyBorder="1" applyAlignment="1" applyProtection="1">
      <alignment/>
      <protection locked="0"/>
    </xf>
    <xf numFmtId="3" fontId="67" fillId="10" borderId="81" xfId="0" applyNumberFormat="1" applyFont="1" applyFill="1" applyBorder="1" applyAlignment="1" applyProtection="1">
      <alignment/>
      <protection locked="0"/>
    </xf>
    <xf numFmtId="3" fontId="67" fillId="10" borderId="82" xfId="0" applyNumberFormat="1" applyFont="1" applyFill="1" applyBorder="1" applyAlignment="1" applyProtection="1">
      <alignment/>
      <protection locked="0"/>
    </xf>
    <xf numFmtId="3" fontId="67" fillId="10" borderId="83" xfId="0" applyNumberFormat="1" applyFont="1" applyFill="1" applyBorder="1" applyAlignment="1" applyProtection="1">
      <alignment/>
      <protection locked="0"/>
    </xf>
    <xf numFmtId="3" fontId="67" fillId="10" borderId="84" xfId="0" applyNumberFormat="1" applyFont="1" applyFill="1" applyBorder="1" applyAlignment="1" applyProtection="1">
      <alignment/>
      <protection locked="0"/>
    </xf>
    <xf numFmtId="3" fontId="67" fillId="10" borderId="32" xfId="0" applyNumberFormat="1" applyFont="1" applyFill="1" applyBorder="1" applyAlignment="1" applyProtection="1">
      <alignment/>
      <protection locked="0"/>
    </xf>
    <xf numFmtId="3" fontId="67" fillId="10" borderId="85" xfId="0" applyNumberFormat="1" applyFont="1" applyFill="1" applyBorder="1" applyAlignment="1" applyProtection="1">
      <alignment/>
      <protection locked="0"/>
    </xf>
    <xf numFmtId="3" fontId="67" fillId="10" borderId="86" xfId="0" applyNumberFormat="1" applyFont="1" applyFill="1" applyBorder="1" applyAlignment="1" applyProtection="1">
      <alignment/>
      <protection locked="0"/>
    </xf>
    <xf numFmtId="3" fontId="67" fillId="10" borderId="43" xfId="0" applyNumberFormat="1" applyFont="1" applyFill="1" applyBorder="1" applyAlignment="1" applyProtection="1">
      <alignment/>
      <protection locked="0"/>
    </xf>
    <xf numFmtId="3" fontId="67" fillId="10" borderId="87" xfId="0" applyNumberFormat="1" applyFont="1" applyFill="1" applyBorder="1" applyAlignment="1" applyProtection="1">
      <alignment/>
      <protection locked="0"/>
    </xf>
    <xf numFmtId="3" fontId="67" fillId="10" borderId="66" xfId="0" applyNumberFormat="1" applyFont="1" applyFill="1" applyBorder="1" applyAlignment="1" applyProtection="1">
      <alignment/>
      <protection/>
    </xf>
    <xf numFmtId="3" fontId="67" fillId="10" borderId="25" xfId="0" applyNumberFormat="1" applyFont="1" applyFill="1" applyBorder="1" applyAlignment="1" applyProtection="1">
      <alignment/>
      <protection/>
    </xf>
    <xf numFmtId="3" fontId="67" fillId="10" borderId="33" xfId="0" applyNumberFormat="1" applyFont="1" applyFill="1" applyBorder="1" applyAlignment="1" applyProtection="1">
      <alignment/>
      <protection/>
    </xf>
    <xf numFmtId="3" fontId="67" fillId="10" borderId="88" xfId="0" applyNumberFormat="1" applyFont="1" applyFill="1" applyBorder="1" applyAlignment="1" applyProtection="1">
      <alignment/>
      <protection locked="0"/>
    </xf>
    <xf numFmtId="3" fontId="67" fillId="10" borderId="89" xfId="0" applyNumberFormat="1" applyFont="1" applyFill="1" applyBorder="1" applyAlignment="1" applyProtection="1">
      <alignment/>
      <protection locked="0"/>
    </xf>
    <xf numFmtId="3" fontId="1" fillId="10" borderId="78" xfId="0" applyNumberFormat="1" applyFont="1" applyFill="1" applyBorder="1" applyAlignment="1" applyProtection="1">
      <alignment/>
      <protection/>
    </xf>
    <xf numFmtId="0" fontId="1" fillId="10" borderId="90" xfId="0" applyFont="1" applyFill="1" applyBorder="1" applyAlignment="1" applyProtection="1">
      <alignment/>
      <protection/>
    </xf>
    <xf numFmtId="3" fontId="1" fillId="10" borderId="90" xfId="0" applyNumberFormat="1" applyFont="1" applyFill="1" applyBorder="1" applyAlignment="1" applyProtection="1">
      <alignment/>
      <protection/>
    </xf>
    <xf numFmtId="9" fontId="2" fillId="39" borderId="11" xfId="0" applyNumberFormat="1" applyFont="1" applyFill="1" applyBorder="1" applyAlignment="1" applyProtection="1">
      <alignment horizontal="center"/>
      <protection locked="0"/>
    </xf>
    <xf numFmtId="168" fontId="63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91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86" xfId="0" applyFont="1" applyFill="1" applyBorder="1" applyAlignment="1" applyProtection="1">
      <alignment horizontal="left"/>
      <protection locked="0"/>
    </xf>
    <xf numFmtId="0" fontId="1" fillId="0" borderId="92" xfId="0" applyFont="1" applyFill="1" applyBorder="1" applyAlignment="1" applyProtection="1">
      <alignment horizontal="left"/>
      <protection locked="0"/>
    </xf>
    <xf numFmtId="0" fontId="1" fillId="0" borderId="93" xfId="0" applyFont="1" applyFill="1" applyBorder="1" applyAlignment="1" applyProtection="1">
      <alignment horizontal="left"/>
      <protection locked="0"/>
    </xf>
    <xf numFmtId="0" fontId="1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95" xfId="0" applyFont="1" applyFill="1" applyBorder="1" applyAlignment="1" applyProtection="1">
      <alignment horizontal="center" vertical="center" wrapText="1"/>
      <protection locked="0"/>
    </xf>
    <xf numFmtId="0" fontId="1" fillId="0" borderId="96" xfId="0" applyFont="1" applyFill="1" applyBorder="1" applyAlignment="1" applyProtection="1">
      <alignment horizontal="center" vertical="center" wrapText="1"/>
      <protection locked="0"/>
    </xf>
    <xf numFmtId="0" fontId="67" fillId="0" borderId="94" xfId="0" applyFont="1" applyFill="1" applyBorder="1" applyAlignment="1" applyProtection="1">
      <alignment horizontal="left"/>
      <protection locked="0"/>
    </xf>
    <xf numFmtId="0" fontId="67" fillId="0" borderId="97" xfId="0" applyFont="1" applyFill="1" applyBorder="1" applyAlignment="1" applyProtection="1">
      <alignment horizontal="left"/>
      <protection locked="0"/>
    </xf>
    <xf numFmtId="0" fontId="67" fillId="0" borderId="35" xfId="0" applyFont="1" applyFill="1" applyBorder="1" applyAlignment="1" applyProtection="1">
      <alignment horizontal="left"/>
      <protection locked="0"/>
    </xf>
    <xf numFmtId="0" fontId="1" fillId="0" borderId="95" xfId="0" applyFont="1" applyBorder="1" applyAlignment="1" applyProtection="1">
      <alignment horizontal="left"/>
      <protection locked="0"/>
    </xf>
    <xf numFmtId="0" fontId="1" fillId="0" borderId="68" xfId="0" applyFont="1" applyBorder="1" applyAlignment="1" applyProtection="1">
      <alignment horizontal="left"/>
      <protection locked="0"/>
    </xf>
    <xf numFmtId="0" fontId="1" fillId="0" borderId="66" xfId="0" applyFont="1" applyBorder="1" applyAlignment="1" applyProtection="1">
      <alignment horizontal="left"/>
      <protection locked="0"/>
    </xf>
    <xf numFmtId="0" fontId="1" fillId="0" borderId="96" xfId="0" applyFont="1" applyBorder="1" applyAlignment="1" applyProtection="1">
      <alignment horizontal="left"/>
      <protection locked="0"/>
    </xf>
    <xf numFmtId="0" fontId="1" fillId="0" borderId="98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68" xfId="0" applyFont="1" applyFill="1" applyBorder="1" applyAlignment="1" applyProtection="1">
      <alignment horizontal="left"/>
      <protection locked="0"/>
    </xf>
    <xf numFmtId="0" fontId="1" fillId="0" borderId="66" xfId="0" applyFont="1" applyFill="1" applyBorder="1" applyAlignment="1" applyProtection="1">
      <alignment horizontal="left"/>
      <protection locked="0"/>
    </xf>
    <xf numFmtId="0" fontId="1" fillId="0" borderId="99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168" fontId="62" fillId="42" borderId="58" xfId="0" applyNumberFormat="1" applyFont="1" applyFill="1" applyBorder="1" applyAlignment="1" applyProtection="1">
      <alignment/>
      <protection locked="0"/>
    </xf>
    <xf numFmtId="168" fontId="62" fillId="42" borderId="59" xfId="0" applyNumberFormat="1" applyFont="1" applyFill="1" applyBorder="1" applyAlignment="1" applyProtection="1">
      <alignment/>
      <protection locked="0"/>
    </xf>
    <xf numFmtId="168" fontId="62" fillId="42" borderId="15" xfId="0" applyNumberFormat="1" applyFont="1" applyFill="1" applyBorder="1" applyAlignment="1" applyProtection="1">
      <alignment/>
      <protection locked="0"/>
    </xf>
    <xf numFmtId="168" fontId="62" fillId="34" borderId="54" xfId="0" applyNumberFormat="1" applyFont="1" applyFill="1" applyBorder="1" applyAlignment="1" applyProtection="1">
      <alignment/>
      <protection locked="0"/>
    </xf>
    <xf numFmtId="168" fontId="62" fillId="34" borderId="0" xfId="0" applyNumberFormat="1" applyFont="1" applyFill="1" applyBorder="1" applyAlignment="1" applyProtection="1">
      <alignment/>
      <protection locked="0"/>
    </xf>
    <xf numFmtId="168" fontId="62" fillId="34" borderId="73" xfId="0" applyNumberFormat="1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168" fontId="2" fillId="40" borderId="61" xfId="0" applyNumberFormat="1" applyFont="1" applyFill="1" applyBorder="1" applyAlignment="1" applyProtection="1">
      <alignment/>
      <protection locked="0"/>
    </xf>
    <xf numFmtId="0" fontId="1" fillId="0" borderId="89" xfId="0" applyFont="1" applyFill="1" applyBorder="1" applyAlignment="1" applyProtection="1">
      <alignment horizontal="left"/>
      <protection locked="0"/>
    </xf>
    <xf numFmtId="0" fontId="1" fillId="0" borderId="100" xfId="0" applyFont="1" applyFill="1" applyBorder="1" applyAlignment="1" applyProtection="1">
      <alignment horizontal="left"/>
      <protection locked="0"/>
    </xf>
    <xf numFmtId="0" fontId="1" fillId="0" borderId="101" xfId="0" applyFont="1" applyFill="1" applyBorder="1" applyAlignment="1" applyProtection="1">
      <alignment horizontal="left"/>
      <protection locked="0"/>
    </xf>
    <xf numFmtId="0" fontId="2" fillId="41" borderId="58" xfId="0" applyFont="1" applyFill="1" applyBorder="1" applyAlignment="1" applyProtection="1">
      <alignment/>
      <protection locked="0"/>
    </xf>
    <xf numFmtId="0" fontId="2" fillId="41" borderId="59" xfId="0" applyFont="1" applyFill="1" applyBorder="1" applyAlignment="1" applyProtection="1">
      <alignment/>
      <protection locked="0"/>
    </xf>
    <xf numFmtId="0" fontId="2" fillId="41" borderId="15" xfId="0" applyFont="1" applyFill="1" applyBorder="1" applyAlignment="1" applyProtection="1">
      <alignment/>
      <protection locked="0"/>
    </xf>
    <xf numFmtId="0" fontId="1" fillId="0" borderId="102" xfId="0" applyFont="1" applyFill="1" applyBorder="1" applyAlignment="1" applyProtection="1">
      <alignment horizontal="left"/>
      <protection locked="0"/>
    </xf>
    <xf numFmtId="0" fontId="1" fillId="0" borderId="103" xfId="0" applyFont="1" applyFill="1" applyBorder="1" applyAlignment="1" applyProtection="1">
      <alignment horizontal="left"/>
      <protection locked="0"/>
    </xf>
    <xf numFmtId="0" fontId="1" fillId="0" borderId="104" xfId="0" applyFont="1" applyFill="1" applyBorder="1" applyAlignment="1" applyProtection="1">
      <alignment horizontal="left"/>
      <protection locked="0"/>
    </xf>
    <xf numFmtId="0" fontId="1" fillId="0" borderId="105" xfId="0" applyFont="1" applyFill="1" applyBorder="1" applyAlignment="1" applyProtection="1">
      <alignment horizontal="left"/>
      <protection locked="0"/>
    </xf>
    <xf numFmtId="0" fontId="1" fillId="0" borderId="106" xfId="0" applyFont="1" applyFill="1" applyBorder="1" applyAlignment="1" applyProtection="1">
      <alignment horizontal="left"/>
      <protection locked="0"/>
    </xf>
    <xf numFmtId="0" fontId="1" fillId="0" borderId="107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2" fillId="35" borderId="22" xfId="0" applyFont="1" applyFill="1" applyBorder="1" applyAlignment="1" applyProtection="1">
      <alignment/>
      <protection locked="0"/>
    </xf>
    <xf numFmtId="0" fontId="2" fillId="35" borderId="63" xfId="0" applyFont="1" applyFill="1" applyBorder="1" applyAlignment="1" applyProtection="1">
      <alignment/>
      <protection locked="0"/>
    </xf>
    <xf numFmtId="0" fontId="2" fillId="35" borderId="29" xfId="0" applyFont="1" applyFill="1" applyBorder="1" applyAlignment="1" applyProtection="1">
      <alignment/>
      <protection locked="0"/>
    </xf>
    <xf numFmtId="0" fontId="8" fillId="35" borderId="108" xfId="0" applyFont="1" applyFill="1" applyBorder="1" applyAlignment="1" applyProtection="1">
      <alignment/>
      <protection locked="0"/>
    </xf>
    <xf numFmtId="0" fontId="8" fillId="35" borderId="109" xfId="0" applyFont="1" applyFill="1" applyBorder="1" applyAlignment="1" applyProtection="1">
      <alignment/>
      <protection locked="0"/>
    </xf>
    <xf numFmtId="0" fontId="8" fillId="35" borderId="10" xfId="0" applyFont="1" applyFill="1" applyBorder="1" applyAlignment="1" applyProtection="1">
      <alignment/>
      <protection locked="0"/>
    </xf>
    <xf numFmtId="168" fontId="62" fillId="34" borderId="58" xfId="0" applyNumberFormat="1" applyFont="1" applyFill="1" applyBorder="1" applyAlignment="1" applyProtection="1">
      <alignment/>
      <protection locked="0"/>
    </xf>
    <xf numFmtId="168" fontId="62" fillId="34" borderId="59" xfId="0" applyNumberFormat="1" applyFont="1" applyFill="1" applyBorder="1" applyAlignment="1" applyProtection="1">
      <alignment/>
      <protection locked="0"/>
    </xf>
    <xf numFmtId="168" fontId="62" fillId="34" borderId="15" xfId="0" applyNumberFormat="1" applyFont="1" applyFill="1" applyBorder="1" applyAlignment="1" applyProtection="1">
      <alignment/>
      <protection locked="0"/>
    </xf>
    <xf numFmtId="168" fontId="63" fillId="37" borderId="21" xfId="0" applyNumberFormat="1" applyFont="1" applyFill="1" applyBorder="1" applyAlignment="1" applyProtection="1">
      <alignment vertical="center"/>
      <protection locked="0"/>
    </xf>
    <xf numFmtId="0" fontId="1" fillId="0" borderId="110" xfId="0" applyFont="1" applyFill="1" applyBorder="1" applyAlignment="1" applyProtection="1">
      <alignment horizontal="left"/>
      <protection locked="0"/>
    </xf>
    <xf numFmtId="0" fontId="1" fillId="0" borderId="111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62" fillId="34" borderId="21" xfId="0" applyFont="1" applyFill="1" applyBorder="1" applyAlignment="1" applyProtection="1">
      <alignment horizontal="left" vertical="center"/>
      <protection locked="0"/>
    </xf>
    <xf numFmtId="0" fontId="62" fillId="34" borderId="61" xfId="0" applyFont="1" applyFill="1" applyBorder="1" applyAlignment="1" applyProtection="1">
      <alignment horizontal="left" vertical="center"/>
      <protection locked="0"/>
    </xf>
    <xf numFmtId="0" fontId="1" fillId="38" borderId="112" xfId="0" applyFont="1" applyFill="1" applyBorder="1" applyAlignment="1" applyProtection="1">
      <alignment horizontal="left"/>
      <protection locked="0"/>
    </xf>
    <xf numFmtId="0" fontId="1" fillId="38" borderId="23" xfId="0" applyFont="1" applyFill="1" applyBorder="1" applyAlignment="1" applyProtection="1">
      <alignment horizontal="left"/>
      <protection locked="0"/>
    </xf>
    <xf numFmtId="0" fontId="1" fillId="38" borderId="36" xfId="0" applyFont="1" applyFill="1" applyBorder="1" applyAlignment="1" applyProtection="1">
      <alignment horizontal="left"/>
      <protection locked="0"/>
    </xf>
    <xf numFmtId="0" fontId="1" fillId="38" borderId="113" xfId="0" applyFont="1" applyFill="1" applyBorder="1" applyAlignment="1" applyProtection="1">
      <alignment horizontal="left"/>
      <protection locked="0"/>
    </xf>
    <xf numFmtId="0" fontId="1" fillId="38" borderId="43" xfId="0" applyFont="1" applyFill="1" applyBorder="1" applyAlignment="1" applyProtection="1">
      <alignment horizontal="left"/>
      <protection locked="0"/>
    </xf>
    <xf numFmtId="0" fontId="1" fillId="38" borderId="44" xfId="0" applyFont="1" applyFill="1" applyBorder="1" applyAlignment="1" applyProtection="1">
      <alignment horizontal="left"/>
      <protection locked="0"/>
    </xf>
    <xf numFmtId="0" fontId="2" fillId="33" borderId="114" xfId="0" applyFont="1" applyFill="1" applyBorder="1" applyAlignment="1" applyProtection="1">
      <alignment horizontal="left"/>
      <protection locked="0"/>
    </xf>
    <xf numFmtId="0" fontId="8" fillId="33" borderId="79" xfId="0" applyFont="1" applyFill="1" applyBorder="1" applyAlignment="1" applyProtection="1">
      <alignment horizontal="left"/>
      <protection locked="0"/>
    </xf>
    <xf numFmtId="0" fontId="8" fillId="33" borderId="80" xfId="0" applyFont="1" applyFill="1" applyBorder="1" applyAlignment="1" applyProtection="1">
      <alignment horizontal="left"/>
      <protection locked="0"/>
    </xf>
    <xf numFmtId="0" fontId="1" fillId="33" borderId="112" xfId="0" applyFont="1" applyFill="1" applyBorder="1" applyAlignment="1" applyProtection="1">
      <alignment horizontal="left"/>
      <protection locked="0"/>
    </xf>
    <xf numFmtId="0" fontId="3" fillId="33" borderId="23" xfId="0" applyFont="1" applyFill="1" applyBorder="1" applyAlignment="1" applyProtection="1">
      <alignment horizontal="left"/>
      <protection locked="0"/>
    </xf>
    <xf numFmtId="0" fontId="3" fillId="33" borderId="36" xfId="0" applyFont="1" applyFill="1" applyBorder="1" applyAlignment="1" applyProtection="1">
      <alignment horizontal="left"/>
      <protection locked="0"/>
    </xf>
    <xf numFmtId="0" fontId="1" fillId="33" borderId="37" xfId="0" applyFont="1" applyFill="1" applyBorder="1" applyAlignment="1" applyProtection="1">
      <alignment horizontal="left"/>
      <protection locked="0"/>
    </xf>
    <xf numFmtId="0" fontId="1" fillId="33" borderId="27" xfId="0" applyFont="1" applyFill="1" applyBorder="1" applyAlignment="1" applyProtection="1">
      <alignment horizontal="left"/>
      <protection locked="0"/>
    </xf>
    <xf numFmtId="0" fontId="1" fillId="33" borderId="38" xfId="0" applyFont="1" applyFill="1" applyBorder="1" applyAlignment="1" applyProtection="1">
      <alignment horizontal="left"/>
      <protection locked="0"/>
    </xf>
    <xf numFmtId="0" fontId="1" fillId="38" borderId="39" xfId="0" applyFont="1" applyFill="1" applyBorder="1" applyAlignment="1" applyProtection="1">
      <alignment horizontal="left"/>
      <protection locked="0"/>
    </xf>
    <xf numFmtId="0" fontId="1" fillId="38" borderId="40" xfId="0" applyFont="1" applyFill="1" applyBorder="1" applyAlignment="1" applyProtection="1">
      <alignment horizontal="left"/>
      <protection locked="0"/>
    </xf>
    <xf numFmtId="0" fontId="1" fillId="38" borderId="41" xfId="0" applyFont="1" applyFill="1" applyBorder="1" applyAlignment="1" applyProtection="1">
      <alignment horizontal="left"/>
      <protection locked="0"/>
    </xf>
    <xf numFmtId="0" fontId="1" fillId="38" borderId="37" xfId="0" applyFont="1" applyFill="1" applyBorder="1" applyAlignment="1" applyProtection="1">
      <alignment horizontal="left"/>
      <protection locked="0"/>
    </xf>
    <xf numFmtId="0" fontId="1" fillId="38" borderId="27" xfId="0" applyFont="1" applyFill="1" applyBorder="1" applyAlignment="1" applyProtection="1">
      <alignment horizontal="left"/>
      <protection locked="0"/>
    </xf>
    <xf numFmtId="0" fontId="1" fillId="38" borderId="38" xfId="0" applyFont="1" applyFill="1" applyBorder="1" applyAlignment="1" applyProtection="1">
      <alignment horizontal="left"/>
      <protection locked="0"/>
    </xf>
    <xf numFmtId="0" fontId="1" fillId="33" borderId="113" xfId="0" applyFont="1" applyFill="1" applyBorder="1" applyAlignment="1" applyProtection="1">
      <alignment horizontal="left"/>
      <protection locked="0"/>
    </xf>
    <xf numFmtId="0" fontId="1" fillId="33" borderId="43" xfId="0" applyFont="1" applyFill="1" applyBorder="1" applyAlignment="1" applyProtection="1">
      <alignment horizontal="left"/>
      <protection locked="0"/>
    </xf>
    <xf numFmtId="0" fontId="1" fillId="33" borderId="44" xfId="0" applyFont="1" applyFill="1" applyBorder="1" applyAlignment="1" applyProtection="1">
      <alignment horizontal="left"/>
      <protection locked="0"/>
    </xf>
    <xf numFmtId="0" fontId="1" fillId="38" borderId="35" xfId="0" applyFont="1" applyFill="1" applyBorder="1" applyAlignment="1" applyProtection="1">
      <alignment horizontal="left"/>
      <protection locked="0"/>
    </xf>
    <xf numFmtId="0" fontId="62" fillId="37" borderId="21" xfId="0" applyFont="1" applyFill="1" applyBorder="1" applyAlignment="1" applyProtection="1">
      <alignment vertical="center"/>
      <protection locked="0"/>
    </xf>
    <xf numFmtId="0" fontId="68" fillId="37" borderId="21" xfId="0" applyFont="1" applyFill="1" applyBorder="1" applyAlignment="1" applyProtection="1">
      <alignment vertical="center"/>
      <protection locked="0"/>
    </xf>
    <xf numFmtId="0" fontId="62" fillId="34" borderId="64" xfId="0" applyFont="1" applyFill="1" applyBorder="1" applyAlignment="1" applyProtection="1">
      <alignment horizontal="left" vertical="center"/>
      <protection locked="0"/>
    </xf>
    <xf numFmtId="168" fontId="62" fillId="34" borderId="21" xfId="0" applyNumberFormat="1" applyFont="1" applyFill="1" applyBorder="1" applyAlignment="1" applyProtection="1">
      <alignment/>
      <protection locked="0"/>
    </xf>
    <xf numFmtId="0" fontId="68" fillId="34" borderId="21" xfId="0" applyFont="1" applyFill="1" applyBorder="1" applyAlignment="1" applyProtection="1">
      <alignment/>
      <protection locked="0"/>
    </xf>
    <xf numFmtId="0" fontId="63" fillId="37" borderId="21" xfId="0" applyFont="1" applyFill="1" applyBorder="1" applyAlignment="1" applyProtection="1">
      <alignment vertical="center"/>
      <protection locked="0"/>
    </xf>
    <xf numFmtId="168" fontId="63" fillId="36" borderId="21" xfId="0" applyNumberFormat="1" applyFont="1" applyFill="1" applyBorder="1" applyAlignment="1" applyProtection="1">
      <alignment vertical="center"/>
      <protection locked="0"/>
    </xf>
    <xf numFmtId="0" fontId="68" fillId="36" borderId="21" xfId="0" applyFont="1" applyFill="1" applyBorder="1" applyAlignment="1" applyProtection="1">
      <alignment vertical="center"/>
      <protection locked="0"/>
    </xf>
    <xf numFmtId="0" fontId="68" fillId="34" borderId="22" xfId="0" applyFont="1" applyFill="1" applyBorder="1" applyAlignment="1" applyProtection="1">
      <alignment/>
      <protection locked="0"/>
    </xf>
    <xf numFmtId="0" fontId="1" fillId="0" borderId="115" xfId="0" applyFont="1" applyFill="1" applyBorder="1" applyAlignment="1" applyProtection="1">
      <alignment horizontal="left"/>
      <protection locked="0"/>
    </xf>
    <xf numFmtId="0" fontId="1" fillId="0" borderId="63" xfId="0" applyFont="1" applyFill="1" applyBorder="1" applyAlignment="1" applyProtection="1">
      <alignment horizontal="left"/>
      <protection locked="0"/>
    </xf>
    <xf numFmtId="0" fontId="1" fillId="0" borderId="116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68" fontId="63" fillId="37" borderId="21" xfId="0" applyNumberFormat="1" applyFont="1" applyFill="1" applyBorder="1" applyAlignment="1" applyProtection="1">
      <alignment horizontal="left" vertical="center" wrapText="1"/>
      <protection locked="0"/>
    </xf>
    <xf numFmtId="0" fontId="68" fillId="37" borderId="21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117" xfId="0" applyFont="1" applyBorder="1" applyAlignment="1" applyProtection="1">
      <alignment/>
      <protection locked="0"/>
    </xf>
    <xf numFmtId="0" fontId="1" fillId="0" borderId="118" xfId="0" applyFont="1" applyBorder="1" applyAlignment="1" applyProtection="1">
      <alignment/>
      <protection locked="0"/>
    </xf>
    <xf numFmtId="0" fontId="1" fillId="0" borderId="119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43" borderId="69" xfId="0" applyFont="1" applyFill="1" applyBorder="1" applyAlignment="1" applyProtection="1">
      <alignment horizontal="left" vertical="center" wrapText="1"/>
      <protection locked="0"/>
    </xf>
    <xf numFmtId="0" fontId="1" fillId="43" borderId="120" xfId="0" applyFont="1" applyFill="1" applyBorder="1" applyAlignment="1" applyProtection="1">
      <alignment horizontal="left" vertical="center" wrapText="1"/>
      <protection locked="0"/>
    </xf>
    <xf numFmtId="0" fontId="1" fillId="43" borderId="121" xfId="0" applyFont="1" applyFill="1" applyBorder="1" applyAlignment="1" applyProtection="1">
      <alignment horizontal="left" vertical="center" wrapText="1"/>
      <protection locked="0"/>
    </xf>
    <xf numFmtId="0" fontId="1" fillId="0" borderId="122" xfId="0" applyFont="1" applyFill="1" applyBorder="1" applyAlignment="1" applyProtection="1">
      <alignment horizontal="left" vertical="center" wrapText="1"/>
      <protection locked="0"/>
    </xf>
    <xf numFmtId="0" fontId="1" fillId="0" borderId="53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43" borderId="123" xfId="0" applyFont="1" applyFill="1" applyBorder="1" applyAlignment="1" applyProtection="1">
      <alignment horizontal="left" vertical="center" wrapText="1"/>
      <protection locked="0"/>
    </xf>
    <xf numFmtId="0" fontId="1" fillId="43" borderId="124" xfId="0" applyFont="1" applyFill="1" applyBorder="1" applyAlignment="1" applyProtection="1">
      <alignment horizontal="left" vertical="center" wrapText="1"/>
      <protection locked="0"/>
    </xf>
    <xf numFmtId="0" fontId="1" fillId="43" borderId="125" xfId="0" applyFont="1" applyFill="1" applyBorder="1" applyAlignment="1" applyProtection="1">
      <alignment horizontal="left" vertical="center" wrapText="1"/>
      <protection locked="0"/>
    </xf>
    <xf numFmtId="0" fontId="1" fillId="0" borderId="77" xfId="0" applyFont="1" applyFill="1" applyBorder="1" applyAlignment="1" applyProtection="1">
      <alignment horizontal="left" vertical="center" wrapText="1"/>
      <protection locked="0"/>
    </xf>
    <xf numFmtId="0" fontId="1" fillId="0" borderId="126" xfId="0" applyFont="1" applyFill="1" applyBorder="1" applyAlignment="1" applyProtection="1">
      <alignment horizontal="left" vertical="center" wrapText="1"/>
      <protection locked="0"/>
    </xf>
    <xf numFmtId="0" fontId="1" fillId="0" borderId="127" xfId="0" applyFont="1" applyFill="1" applyBorder="1" applyAlignment="1" applyProtection="1">
      <alignment horizontal="left" vertical="center" wrapText="1"/>
      <protection locked="0"/>
    </xf>
    <xf numFmtId="0" fontId="63" fillId="37" borderId="21" xfId="0" applyFont="1" applyFill="1" applyBorder="1" applyAlignment="1" applyProtection="1">
      <alignment horizontal="left" vertical="center" wrapText="1"/>
      <protection locked="0"/>
    </xf>
    <xf numFmtId="0" fontId="68" fillId="37" borderId="21" xfId="0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/Volumes/../Forms-Templates/guadalupe/AppData/Local/Documents%20and%20Settings/tosch/Local%20Settings/Local%20Settings/Temporary%20Internet%20Files/Local%20Settings/Local%20Settings/Local%20Settings/Temporary%20Internet%20Files/OLK15A/www.tc.edu/osp/tcadmininfo.htm" TargetMode="External" /><Relationship Id="rId2" Type="http://schemas.openxmlformats.org/officeDocument/2006/relationships/hyperlink" Target="http://www.tc.edu/osp/sponsor_forms.htm" TargetMode="Externa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L89"/>
  <sheetViews>
    <sheetView tabSelected="1" zoomScalePageLayoutView="0" workbookViewId="0" topLeftCell="A71">
      <selection activeCell="J79" sqref="J79"/>
    </sheetView>
  </sheetViews>
  <sheetFormatPr defaultColWidth="11.421875" defaultRowHeight="12.75"/>
  <cols>
    <col min="1" max="1" width="24.421875" style="87" customWidth="1"/>
    <col min="2" max="2" width="18.8515625" style="87" customWidth="1"/>
    <col min="3" max="3" width="15.00390625" style="96" customWidth="1"/>
    <col min="4" max="4" width="11.421875" style="96" customWidth="1"/>
    <col min="5" max="5" width="10.140625" style="104" customWidth="1"/>
    <col min="6" max="6" width="8.421875" style="105" bestFit="1" customWidth="1"/>
    <col min="7" max="7" width="9.8515625" style="100" bestFit="1" customWidth="1"/>
    <col min="8" max="9" width="11.421875" style="100" customWidth="1"/>
    <col min="10" max="10" width="8.7109375" style="100" customWidth="1"/>
    <col min="11" max="11" width="10.00390625" style="96" customWidth="1"/>
    <col min="12" max="12" width="3.421875" style="87" customWidth="1"/>
    <col min="13" max="13" width="10.421875" style="87" bestFit="1" customWidth="1"/>
    <col min="14" max="16384" width="11.421875" style="87" customWidth="1"/>
  </cols>
  <sheetData>
    <row r="1" spans="1:14" s="85" customFormat="1" ht="15.75" customHeight="1">
      <c r="A1" s="9" t="s">
        <v>30</v>
      </c>
      <c r="B1" s="288"/>
      <c r="C1" s="289"/>
      <c r="D1" s="289"/>
      <c r="E1" s="289"/>
      <c r="F1" s="289"/>
      <c r="G1" s="289"/>
      <c r="H1" s="289"/>
      <c r="I1" s="289"/>
      <c r="J1" s="289"/>
      <c r="K1" s="290"/>
      <c r="L1" s="84"/>
      <c r="M1" s="84"/>
      <c r="N1" s="84"/>
    </row>
    <row r="2" spans="1:13" s="85" customFormat="1" ht="15.75" customHeight="1">
      <c r="A2" s="10" t="s">
        <v>28</v>
      </c>
      <c r="B2" s="291"/>
      <c r="C2" s="292"/>
      <c r="D2" s="292"/>
      <c r="E2" s="292"/>
      <c r="F2" s="292"/>
      <c r="G2" s="292"/>
      <c r="H2" s="292"/>
      <c r="I2" s="292"/>
      <c r="J2" s="292"/>
      <c r="K2" s="293"/>
      <c r="L2" s="84"/>
      <c r="M2" s="86"/>
    </row>
    <row r="3" spans="1:12" s="85" customFormat="1" ht="15.75" customHeight="1">
      <c r="A3" s="10" t="s">
        <v>29</v>
      </c>
      <c r="B3" s="294"/>
      <c r="C3" s="295"/>
      <c r="D3" s="295"/>
      <c r="E3" s="295"/>
      <c r="F3" s="295"/>
      <c r="G3" s="295"/>
      <c r="H3" s="295"/>
      <c r="I3" s="295"/>
      <c r="J3" s="295"/>
      <c r="K3" s="296"/>
      <c r="L3" s="84"/>
    </row>
    <row r="4" spans="1:11" s="85" customFormat="1" ht="15.75" customHeight="1">
      <c r="A4" s="11" t="s">
        <v>34</v>
      </c>
      <c r="B4" s="297"/>
      <c r="C4" s="298"/>
      <c r="D4" s="298"/>
      <c r="E4" s="298"/>
      <c r="F4" s="298"/>
      <c r="G4" s="298"/>
      <c r="H4" s="298"/>
      <c r="I4" s="298"/>
      <c r="J4" s="298"/>
      <c r="K4" s="299"/>
    </row>
    <row r="5" spans="1:11" ht="12">
      <c r="A5" s="12"/>
      <c r="B5" s="13"/>
      <c r="C5" s="14"/>
      <c r="D5" s="15"/>
      <c r="E5" s="16"/>
      <c r="F5" s="17"/>
      <c r="G5" s="18"/>
      <c r="H5" s="18"/>
      <c r="I5" s="18"/>
      <c r="J5" s="18"/>
      <c r="K5" s="19"/>
    </row>
    <row r="6" spans="1:246" s="89" customFormat="1" ht="29.25" customHeight="1">
      <c r="A6" s="20" t="s">
        <v>32</v>
      </c>
      <c r="B6" s="20" t="s">
        <v>33</v>
      </c>
      <c r="C6" s="20" t="s">
        <v>37</v>
      </c>
      <c r="D6" s="20" t="s">
        <v>80</v>
      </c>
      <c r="E6" s="20" t="s">
        <v>35</v>
      </c>
      <c r="F6" s="20" t="s">
        <v>22</v>
      </c>
      <c r="G6" s="20" t="s">
        <v>23</v>
      </c>
      <c r="H6" s="20" t="s">
        <v>24</v>
      </c>
      <c r="I6" s="20" t="s">
        <v>25</v>
      </c>
      <c r="J6" s="21" t="s">
        <v>26</v>
      </c>
      <c r="K6" s="20" t="s">
        <v>1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</row>
    <row r="7" spans="1:246" ht="12">
      <c r="A7" s="109" t="s">
        <v>2</v>
      </c>
      <c r="B7" s="22"/>
      <c r="C7" s="23">
        <v>0</v>
      </c>
      <c r="D7" s="124">
        <f>C7*1.035</f>
        <v>0</v>
      </c>
      <c r="E7" s="24">
        <v>0</v>
      </c>
      <c r="F7" s="130">
        <f>D7*E7</f>
        <v>0</v>
      </c>
      <c r="G7" s="131">
        <f aca="true" t="shared" si="0" ref="G7:J11">F7*1.035</f>
        <v>0</v>
      </c>
      <c r="H7" s="131">
        <f t="shared" si="0"/>
        <v>0</v>
      </c>
      <c r="I7" s="131">
        <f t="shared" si="0"/>
        <v>0</v>
      </c>
      <c r="J7" s="132">
        <f t="shared" si="0"/>
        <v>0</v>
      </c>
      <c r="K7" s="61">
        <f>SUM(F7:J7)</f>
        <v>0</v>
      </c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</row>
    <row r="8" spans="1:246" ht="12">
      <c r="A8" s="110" t="s">
        <v>3</v>
      </c>
      <c r="B8" s="25"/>
      <c r="C8" s="26">
        <v>0</v>
      </c>
      <c r="D8" s="125">
        <f>C8*1.035</f>
        <v>0</v>
      </c>
      <c r="E8" s="27">
        <v>0</v>
      </c>
      <c r="F8" s="133">
        <f>D8*E8</f>
        <v>0</v>
      </c>
      <c r="G8" s="131">
        <f t="shared" si="0"/>
        <v>0</v>
      </c>
      <c r="H8" s="131">
        <f t="shared" si="0"/>
        <v>0</v>
      </c>
      <c r="I8" s="131">
        <f t="shared" si="0"/>
        <v>0</v>
      </c>
      <c r="J8" s="132">
        <f t="shared" si="0"/>
        <v>0</v>
      </c>
      <c r="K8" s="62">
        <f>SUM(F8:J8)</f>
        <v>0</v>
      </c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</row>
    <row r="9" spans="1:246" ht="12">
      <c r="A9" s="110" t="s">
        <v>10</v>
      </c>
      <c r="B9" s="25"/>
      <c r="C9" s="26">
        <v>0</v>
      </c>
      <c r="D9" s="125">
        <f>C9*1.035</f>
        <v>0</v>
      </c>
      <c r="E9" s="27">
        <v>0</v>
      </c>
      <c r="F9" s="133">
        <f>D9*E9</f>
        <v>0</v>
      </c>
      <c r="G9" s="131">
        <f t="shared" si="0"/>
        <v>0</v>
      </c>
      <c r="H9" s="131">
        <f t="shared" si="0"/>
        <v>0</v>
      </c>
      <c r="I9" s="131">
        <f t="shared" si="0"/>
        <v>0</v>
      </c>
      <c r="J9" s="132">
        <f t="shared" si="0"/>
        <v>0</v>
      </c>
      <c r="K9" s="62">
        <f>SUM(F9:J9)</f>
        <v>0</v>
      </c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</row>
    <row r="10" spans="1:246" ht="12">
      <c r="A10" s="110" t="s">
        <v>11</v>
      </c>
      <c r="B10" s="25"/>
      <c r="C10" s="26">
        <v>0</v>
      </c>
      <c r="D10" s="125">
        <f>C10*1.035</f>
        <v>0</v>
      </c>
      <c r="E10" s="27">
        <v>0</v>
      </c>
      <c r="F10" s="133">
        <f>D10*E10</f>
        <v>0</v>
      </c>
      <c r="G10" s="131">
        <f t="shared" si="0"/>
        <v>0</v>
      </c>
      <c r="H10" s="131">
        <f t="shared" si="0"/>
        <v>0</v>
      </c>
      <c r="I10" s="131">
        <f t="shared" si="0"/>
        <v>0</v>
      </c>
      <c r="J10" s="132">
        <f t="shared" si="0"/>
        <v>0</v>
      </c>
      <c r="K10" s="62">
        <f>SUM(F10:J10)</f>
        <v>0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</row>
    <row r="11" spans="1:246" ht="12">
      <c r="A11" s="111" t="s">
        <v>10</v>
      </c>
      <c r="B11" s="111"/>
      <c r="C11" s="28">
        <v>0</v>
      </c>
      <c r="D11" s="126">
        <f>C11*1.035</f>
        <v>0</v>
      </c>
      <c r="E11" s="29">
        <v>0</v>
      </c>
      <c r="F11" s="134">
        <f>D11*E11</f>
        <v>0</v>
      </c>
      <c r="G11" s="135">
        <f t="shared" si="0"/>
        <v>0</v>
      </c>
      <c r="H11" s="135">
        <f t="shared" si="0"/>
        <v>0</v>
      </c>
      <c r="I11" s="135">
        <f t="shared" si="0"/>
        <v>0</v>
      </c>
      <c r="J11" s="136">
        <f t="shared" si="0"/>
        <v>0</v>
      </c>
      <c r="K11" s="64">
        <f>SUM(F11:J11)</f>
        <v>0</v>
      </c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</row>
    <row r="12" spans="1:246" s="91" customFormat="1" ht="31.5" customHeight="1">
      <c r="A12" s="112" t="s">
        <v>48</v>
      </c>
      <c r="B12" s="112" t="s">
        <v>33</v>
      </c>
      <c r="C12" s="112" t="s">
        <v>37</v>
      </c>
      <c r="D12" s="30" t="s">
        <v>80</v>
      </c>
      <c r="E12" s="112" t="s">
        <v>81</v>
      </c>
      <c r="F12" s="31" t="s">
        <v>22</v>
      </c>
      <c r="G12" s="112" t="s">
        <v>23</v>
      </c>
      <c r="H12" s="112" t="s">
        <v>24</v>
      </c>
      <c r="I12" s="112" t="s">
        <v>25</v>
      </c>
      <c r="J12" s="30" t="s">
        <v>26</v>
      </c>
      <c r="K12" s="112" t="s">
        <v>1</v>
      </c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</row>
    <row r="13" spans="1:14" ht="12">
      <c r="A13" s="109" t="s">
        <v>7</v>
      </c>
      <c r="B13" s="109"/>
      <c r="C13" s="32">
        <v>0</v>
      </c>
      <c r="D13" s="127">
        <f aca="true" t="shared" si="1" ref="D13:D19">C13*1.035</f>
        <v>0</v>
      </c>
      <c r="E13" s="33">
        <v>0</v>
      </c>
      <c r="F13" s="130">
        <f>D13*E13</f>
        <v>0</v>
      </c>
      <c r="G13" s="131">
        <f aca="true" t="shared" si="2" ref="G13:J19">F13*1.035</f>
        <v>0</v>
      </c>
      <c r="H13" s="131">
        <f t="shared" si="2"/>
        <v>0</v>
      </c>
      <c r="I13" s="131">
        <f t="shared" si="2"/>
        <v>0</v>
      </c>
      <c r="J13" s="132">
        <f t="shared" si="2"/>
        <v>0</v>
      </c>
      <c r="K13" s="61">
        <f aca="true" t="shared" si="3" ref="K13:K19">SUM(F13:J13)</f>
        <v>0</v>
      </c>
      <c r="N13" s="92"/>
    </row>
    <row r="14" spans="1:11" ht="12">
      <c r="A14" s="110" t="s">
        <v>8</v>
      </c>
      <c r="B14" s="25"/>
      <c r="C14" s="34">
        <v>0</v>
      </c>
      <c r="D14" s="128">
        <f t="shared" si="1"/>
        <v>0</v>
      </c>
      <c r="E14" s="27">
        <v>0</v>
      </c>
      <c r="F14" s="133">
        <f aca="true" t="shared" si="4" ref="F14:F19">D14*E14</f>
        <v>0</v>
      </c>
      <c r="G14" s="131">
        <f t="shared" si="2"/>
        <v>0</v>
      </c>
      <c r="H14" s="131">
        <f t="shared" si="2"/>
        <v>0</v>
      </c>
      <c r="I14" s="131">
        <f t="shared" si="2"/>
        <v>0</v>
      </c>
      <c r="J14" s="132">
        <f t="shared" si="2"/>
        <v>0</v>
      </c>
      <c r="K14" s="62">
        <f t="shared" si="3"/>
        <v>0</v>
      </c>
    </row>
    <row r="15" spans="1:11" ht="12">
      <c r="A15" s="35" t="s">
        <v>9</v>
      </c>
      <c r="B15" s="25"/>
      <c r="C15" s="34">
        <v>0</v>
      </c>
      <c r="D15" s="128">
        <f t="shared" si="1"/>
        <v>0</v>
      </c>
      <c r="E15" s="27">
        <v>0</v>
      </c>
      <c r="F15" s="133">
        <f t="shared" si="4"/>
        <v>0</v>
      </c>
      <c r="G15" s="131">
        <f t="shared" si="2"/>
        <v>0</v>
      </c>
      <c r="H15" s="131">
        <f t="shared" si="2"/>
        <v>0</v>
      </c>
      <c r="I15" s="131">
        <f t="shared" si="2"/>
        <v>0</v>
      </c>
      <c r="J15" s="132">
        <f t="shared" si="2"/>
        <v>0</v>
      </c>
      <c r="K15" s="62">
        <f t="shared" si="3"/>
        <v>0</v>
      </c>
    </row>
    <row r="16" spans="1:11" ht="12">
      <c r="A16" s="110" t="s">
        <v>4</v>
      </c>
      <c r="B16" s="110"/>
      <c r="C16" s="26">
        <v>0</v>
      </c>
      <c r="D16" s="128">
        <f t="shared" si="1"/>
        <v>0</v>
      </c>
      <c r="E16" s="27">
        <v>0</v>
      </c>
      <c r="F16" s="133">
        <f t="shared" si="4"/>
        <v>0</v>
      </c>
      <c r="G16" s="131">
        <f t="shared" si="2"/>
        <v>0</v>
      </c>
      <c r="H16" s="131">
        <f t="shared" si="2"/>
        <v>0</v>
      </c>
      <c r="I16" s="131">
        <f t="shared" si="2"/>
        <v>0</v>
      </c>
      <c r="J16" s="132">
        <f t="shared" si="2"/>
        <v>0</v>
      </c>
      <c r="K16" s="62">
        <f t="shared" si="3"/>
        <v>0</v>
      </c>
    </row>
    <row r="17" spans="1:11" ht="12">
      <c r="A17" s="110" t="s">
        <v>12</v>
      </c>
      <c r="B17" s="110"/>
      <c r="C17" s="26">
        <v>0</v>
      </c>
      <c r="D17" s="128">
        <f t="shared" si="1"/>
        <v>0</v>
      </c>
      <c r="E17" s="27">
        <v>0</v>
      </c>
      <c r="F17" s="133">
        <f t="shared" si="4"/>
        <v>0</v>
      </c>
      <c r="G17" s="131">
        <f t="shared" si="2"/>
        <v>0</v>
      </c>
      <c r="H17" s="131">
        <f t="shared" si="2"/>
        <v>0</v>
      </c>
      <c r="I17" s="131">
        <f t="shared" si="2"/>
        <v>0</v>
      </c>
      <c r="J17" s="132">
        <f t="shared" si="2"/>
        <v>0</v>
      </c>
      <c r="K17" s="62">
        <f t="shared" si="3"/>
        <v>0</v>
      </c>
    </row>
    <row r="18" spans="1:11" ht="12">
      <c r="A18" s="110" t="s">
        <v>12</v>
      </c>
      <c r="B18" s="110"/>
      <c r="C18" s="26">
        <v>0</v>
      </c>
      <c r="D18" s="128">
        <f t="shared" si="1"/>
        <v>0</v>
      </c>
      <c r="E18" s="27">
        <v>0</v>
      </c>
      <c r="F18" s="133">
        <f t="shared" si="4"/>
        <v>0</v>
      </c>
      <c r="G18" s="131">
        <f t="shared" si="2"/>
        <v>0</v>
      </c>
      <c r="H18" s="131">
        <f t="shared" si="2"/>
        <v>0</v>
      </c>
      <c r="I18" s="131">
        <f t="shared" si="2"/>
        <v>0</v>
      </c>
      <c r="J18" s="132">
        <f t="shared" si="2"/>
        <v>0</v>
      </c>
      <c r="K18" s="62">
        <f t="shared" si="3"/>
        <v>0</v>
      </c>
    </row>
    <row r="19" spans="1:11" ht="12">
      <c r="A19" s="110" t="s">
        <v>12</v>
      </c>
      <c r="B19" s="111"/>
      <c r="C19" s="28">
        <v>0</v>
      </c>
      <c r="D19" s="129">
        <f t="shared" si="1"/>
        <v>0</v>
      </c>
      <c r="E19" s="36">
        <v>0</v>
      </c>
      <c r="F19" s="134">
        <f t="shared" si="4"/>
        <v>0</v>
      </c>
      <c r="G19" s="131">
        <f t="shared" si="2"/>
        <v>0</v>
      </c>
      <c r="H19" s="131">
        <f t="shared" si="2"/>
        <v>0</v>
      </c>
      <c r="I19" s="131">
        <f t="shared" si="2"/>
        <v>0</v>
      </c>
      <c r="J19" s="132">
        <f t="shared" si="2"/>
        <v>0</v>
      </c>
      <c r="K19" s="64">
        <f t="shared" si="3"/>
        <v>0</v>
      </c>
    </row>
    <row r="20" spans="1:11" s="91" customFormat="1" ht="30" customHeight="1">
      <c r="A20" s="300" t="s">
        <v>49</v>
      </c>
      <c r="B20" s="301"/>
      <c r="C20" s="301"/>
      <c r="D20" s="112" t="s">
        <v>0</v>
      </c>
      <c r="E20" s="179" t="s">
        <v>81</v>
      </c>
      <c r="F20" s="112" t="s">
        <v>22</v>
      </c>
      <c r="G20" s="112" t="s">
        <v>23</v>
      </c>
      <c r="H20" s="112" t="s">
        <v>24</v>
      </c>
      <c r="I20" s="112" t="s">
        <v>25</v>
      </c>
      <c r="J20" s="30" t="s">
        <v>26</v>
      </c>
      <c r="K20" s="112" t="s">
        <v>1</v>
      </c>
    </row>
    <row r="21" spans="1:11" ht="12">
      <c r="A21" s="277" t="s">
        <v>7</v>
      </c>
      <c r="B21" s="278"/>
      <c r="C21" s="278"/>
      <c r="D21" s="37">
        <v>0</v>
      </c>
      <c r="E21" s="24">
        <v>0</v>
      </c>
      <c r="F21" s="130">
        <f>D21*E21</f>
        <v>0</v>
      </c>
      <c r="G21" s="131">
        <f aca="true" t="shared" si="5" ref="G21:J25">F21*1.035</f>
        <v>0</v>
      </c>
      <c r="H21" s="131">
        <f t="shared" si="5"/>
        <v>0</v>
      </c>
      <c r="I21" s="131">
        <f t="shared" si="5"/>
        <v>0</v>
      </c>
      <c r="J21" s="132">
        <f t="shared" si="5"/>
        <v>0</v>
      </c>
      <c r="K21" s="61">
        <f aca="true" t="shared" si="6" ref="K21:K28">SUM(F21:J21)</f>
        <v>0</v>
      </c>
    </row>
    <row r="22" spans="1:11" ht="12">
      <c r="A22" s="279" t="s">
        <v>8</v>
      </c>
      <c r="B22" s="280"/>
      <c r="C22" s="280"/>
      <c r="D22" s="38">
        <v>0</v>
      </c>
      <c r="E22" s="27">
        <v>0</v>
      </c>
      <c r="F22" s="133">
        <f aca="true" t="shared" si="7" ref="F22:F28">D22*E22</f>
        <v>0</v>
      </c>
      <c r="G22" s="131">
        <f t="shared" si="5"/>
        <v>0</v>
      </c>
      <c r="H22" s="131">
        <f t="shared" si="5"/>
        <v>0</v>
      </c>
      <c r="I22" s="131">
        <f t="shared" si="5"/>
        <v>0</v>
      </c>
      <c r="J22" s="132">
        <f t="shared" si="5"/>
        <v>0</v>
      </c>
      <c r="K22" s="62">
        <f t="shared" si="6"/>
        <v>0</v>
      </c>
    </row>
    <row r="23" spans="1:11" ht="12">
      <c r="A23" s="279" t="s">
        <v>9</v>
      </c>
      <c r="B23" s="280"/>
      <c r="C23" s="280"/>
      <c r="D23" s="38">
        <v>0</v>
      </c>
      <c r="E23" s="27">
        <v>0</v>
      </c>
      <c r="F23" s="133">
        <f t="shared" si="7"/>
        <v>0</v>
      </c>
      <c r="G23" s="131">
        <f t="shared" si="5"/>
        <v>0</v>
      </c>
      <c r="H23" s="131">
        <f t="shared" si="5"/>
        <v>0</v>
      </c>
      <c r="I23" s="131">
        <f t="shared" si="5"/>
        <v>0</v>
      </c>
      <c r="J23" s="132">
        <f t="shared" si="5"/>
        <v>0</v>
      </c>
      <c r="K23" s="62">
        <f t="shared" si="6"/>
        <v>0</v>
      </c>
    </row>
    <row r="24" spans="1:11" ht="12">
      <c r="A24" s="279" t="s">
        <v>4</v>
      </c>
      <c r="B24" s="280"/>
      <c r="C24" s="280"/>
      <c r="D24" s="38">
        <v>0</v>
      </c>
      <c r="E24" s="27">
        <v>0</v>
      </c>
      <c r="F24" s="133">
        <f t="shared" si="7"/>
        <v>0</v>
      </c>
      <c r="G24" s="131">
        <f t="shared" si="5"/>
        <v>0</v>
      </c>
      <c r="H24" s="131">
        <f t="shared" si="5"/>
        <v>0</v>
      </c>
      <c r="I24" s="131">
        <f t="shared" si="5"/>
        <v>0</v>
      </c>
      <c r="J24" s="132">
        <f t="shared" si="5"/>
        <v>0</v>
      </c>
      <c r="K24" s="62">
        <f t="shared" si="6"/>
        <v>0</v>
      </c>
    </row>
    <row r="25" spans="1:11" ht="12">
      <c r="A25" s="279" t="s">
        <v>12</v>
      </c>
      <c r="B25" s="280"/>
      <c r="C25" s="280"/>
      <c r="D25" s="38">
        <v>0</v>
      </c>
      <c r="E25" s="27">
        <v>0</v>
      </c>
      <c r="F25" s="133">
        <f t="shared" si="7"/>
        <v>0</v>
      </c>
      <c r="G25" s="131">
        <f t="shared" si="5"/>
        <v>0</v>
      </c>
      <c r="H25" s="131">
        <f t="shared" si="5"/>
        <v>0</v>
      </c>
      <c r="I25" s="131">
        <f t="shared" si="5"/>
        <v>0</v>
      </c>
      <c r="J25" s="132">
        <f t="shared" si="5"/>
        <v>0</v>
      </c>
      <c r="K25" s="62">
        <f t="shared" si="6"/>
        <v>0</v>
      </c>
    </row>
    <row r="26" spans="1:11" ht="25.5">
      <c r="A26" s="281" t="s">
        <v>73</v>
      </c>
      <c r="B26" s="282"/>
      <c r="C26" s="282"/>
      <c r="D26" s="30" t="s">
        <v>13</v>
      </c>
      <c r="E26" s="179" t="s">
        <v>15</v>
      </c>
      <c r="F26" s="31" t="s">
        <v>22</v>
      </c>
      <c r="G26" s="179" t="s">
        <v>23</v>
      </c>
      <c r="H26" s="179" t="s">
        <v>24</v>
      </c>
      <c r="I26" s="179" t="s">
        <v>25</v>
      </c>
      <c r="J26" s="30" t="s">
        <v>26</v>
      </c>
      <c r="K26" s="179" t="s">
        <v>1</v>
      </c>
    </row>
    <row r="27" spans="1:11" ht="12">
      <c r="A27" s="279" t="s">
        <v>12</v>
      </c>
      <c r="B27" s="280"/>
      <c r="C27" s="280"/>
      <c r="D27" s="38">
        <v>0</v>
      </c>
      <c r="E27" s="40">
        <v>0</v>
      </c>
      <c r="F27" s="133">
        <f t="shared" si="7"/>
        <v>0</v>
      </c>
      <c r="G27" s="131">
        <f aca="true" t="shared" si="8" ref="G27:J28">F27*1.035</f>
        <v>0</v>
      </c>
      <c r="H27" s="131">
        <f t="shared" si="8"/>
        <v>0</v>
      </c>
      <c r="I27" s="131">
        <f t="shared" si="8"/>
        <v>0</v>
      </c>
      <c r="J27" s="132">
        <f t="shared" si="8"/>
        <v>0</v>
      </c>
      <c r="K27" s="62">
        <f t="shared" si="6"/>
        <v>0</v>
      </c>
    </row>
    <row r="28" spans="1:11" ht="12">
      <c r="A28" s="279" t="s">
        <v>71</v>
      </c>
      <c r="B28" s="280"/>
      <c r="C28" s="280"/>
      <c r="D28" s="39">
        <v>0</v>
      </c>
      <c r="E28" s="40">
        <v>0</v>
      </c>
      <c r="F28" s="134">
        <f t="shared" si="7"/>
        <v>0</v>
      </c>
      <c r="G28" s="131">
        <f t="shared" si="8"/>
        <v>0</v>
      </c>
      <c r="H28" s="131">
        <f t="shared" si="8"/>
        <v>0</v>
      </c>
      <c r="I28" s="131">
        <f t="shared" si="8"/>
        <v>0</v>
      </c>
      <c r="J28" s="132">
        <f t="shared" si="8"/>
        <v>0</v>
      </c>
      <c r="K28" s="64">
        <f t="shared" si="6"/>
        <v>0</v>
      </c>
    </row>
    <row r="29" spans="1:11" s="91" customFormat="1" ht="28.5" customHeight="1">
      <c r="A29" s="281" t="s">
        <v>72</v>
      </c>
      <c r="B29" s="282"/>
      <c r="C29" s="282"/>
      <c r="D29" s="30" t="s">
        <v>13</v>
      </c>
      <c r="E29" s="112" t="s">
        <v>15</v>
      </c>
      <c r="F29" s="31" t="s">
        <v>22</v>
      </c>
      <c r="G29" s="112" t="s">
        <v>23</v>
      </c>
      <c r="H29" s="112" t="s">
        <v>24</v>
      </c>
      <c r="I29" s="112" t="s">
        <v>25</v>
      </c>
      <c r="J29" s="30" t="s">
        <v>26</v>
      </c>
      <c r="K29" s="112" t="s">
        <v>1</v>
      </c>
    </row>
    <row r="30" spans="1:11" ht="12">
      <c r="A30" s="277" t="s">
        <v>76</v>
      </c>
      <c r="B30" s="283"/>
      <c r="C30" s="283"/>
      <c r="D30" s="37">
        <v>0</v>
      </c>
      <c r="E30" s="40">
        <v>0</v>
      </c>
      <c r="F30" s="130">
        <f>D30*E30</f>
        <v>0</v>
      </c>
      <c r="G30" s="131">
        <f aca="true" t="shared" si="9" ref="G30:J32">F30*1.035</f>
        <v>0</v>
      </c>
      <c r="H30" s="131">
        <f t="shared" si="9"/>
        <v>0</v>
      </c>
      <c r="I30" s="131">
        <f t="shared" si="9"/>
        <v>0</v>
      </c>
      <c r="J30" s="132">
        <f t="shared" si="9"/>
        <v>0</v>
      </c>
      <c r="K30" s="61">
        <f>SUM(F30:J30)</f>
        <v>0</v>
      </c>
    </row>
    <row r="31" spans="1:11" ht="12">
      <c r="A31" s="279" t="s">
        <v>77</v>
      </c>
      <c r="B31" s="279"/>
      <c r="C31" s="287"/>
      <c r="D31" s="38">
        <v>0</v>
      </c>
      <c r="E31" s="41">
        <v>0</v>
      </c>
      <c r="F31" s="133">
        <f>D31*E31</f>
        <v>0</v>
      </c>
      <c r="G31" s="131">
        <f t="shared" si="9"/>
        <v>0</v>
      </c>
      <c r="H31" s="131">
        <f t="shared" si="9"/>
        <v>0</v>
      </c>
      <c r="I31" s="131">
        <f t="shared" si="9"/>
        <v>0</v>
      </c>
      <c r="J31" s="132">
        <f t="shared" si="9"/>
        <v>0</v>
      </c>
      <c r="K31" s="62">
        <f>SUM(F31:J31)</f>
        <v>0</v>
      </c>
    </row>
    <row r="32" spans="1:11" ht="12">
      <c r="A32" s="284" t="s">
        <v>82</v>
      </c>
      <c r="B32" s="285"/>
      <c r="C32" s="286"/>
      <c r="D32" s="38">
        <v>0</v>
      </c>
      <c r="E32" s="41">
        <v>0</v>
      </c>
      <c r="F32" s="133">
        <f>D32*E32</f>
        <v>0</v>
      </c>
      <c r="G32" s="131">
        <f t="shared" si="9"/>
        <v>0</v>
      </c>
      <c r="H32" s="131">
        <f t="shared" si="9"/>
        <v>0</v>
      </c>
      <c r="I32" s="131">
        <f t="shared" si="9"/>
        <v>0</v>
      </c>
      <c r="J32" s="132">
        <f t="shared" si="9"/>
        <v>0</v>
      </c>
      <c r="K32" s="62">
        <f>SUM(F32:J32)</f>
        <v>0</v>
      </c>
    </row>
    <row r="33" spans="1:11" s="93" customFormat="1" ht="12">
      <c r="A33" s="268" t="s">
        <v>67</v>
      </c>
      <c r="B33" s="269"/>
      <c r="C33" s="269"/>
      <c r="D33" s="269"/>
      <c r="E33" s="269"/>
      <c r="F33" s="65">
        <f aca="true" t="shared" si="10" ref="F33:K33">SUM(F7:F32)</f>
        <v>0</v>
      </c>
      <c r="G33" s="65">
        <f t="shared" si="10"/>
        <v>0</v>
      </c>
      <c r="H33" s="65">
        <f t="shared" si="10"/>
        <v>0</v>
      </c>
      <c r="I33" s="65">
        <f t="shared" si="10"/>
        <v>0</v>
      </c>
      <c r="J33" s="65">
        <f t="shared" si="10"/>
        <v>0</v>
      </c>
      <c r="K33" s="65">
        <f t="shared" si="10"/>
        <v>0</v>
      </c>
    </row>
    <row r="34" spans="1:11" s="94" customFormat="1" ht="18" customHeight="1">
      <c r="A34" s="270"/>
      <c r="B34" s="266"/>
      <c r="C34" s="266"/>
      <c r="D34" s="266"/>
      <c r="E34" s="42" t="s">
        <v>14</v>
      </c>
      <c r="F34" s="117"/>
      <c r="G34" s="117"/>
      <c r="H34" s="117"/>
      <c r="I34" s="117"/>
      <c r="J34" s="117"/>
      <c r="K34" s="113"/>
    </row>
    <row r="35" spans="1:12" ht="12.75" customHeight="1">
      <c r="A35" s="274" t="s">
        <v>75</v>
      </c>
      <c r="B35" s="275"/>
      <c r="C35" s="275"/>
      <c r="D35" s="276"/>
      <c r="E35" s="118">
        <v>0.41</v>
      </c>
      <c r="F35" s="137">
        <f>SUM(F5:F28)*E35</f>
        <v>0</v>
      </c>
      <c r="G35" s="138">
        <f>SUM(G5:G28)*E35</f>
        <v>0</v>
      </c>
      <c r="H35" s="138">
        <f>SUM(H5:H28)*E35</f>
        <v>0</v>
      </c>
      <c r="I35" s="138">
        <f>SUM(I5:I28)*E35</f>
        <v>0</v>
      </c>
      <c r="J35" s="132">
        <f>SUM(J5:J28)*E35</f>
        <v>0</v>
      </c>
      <c r="K35" s="120">
        <f>SUM(F35:J35)</f>
        <v>0</v>
      </c>
      <c r="L35" s="100"/>
    </row>
    <row r="36" spans="1:12" ht="12.75" customHeight="1">
      <c r="A36" s="274" t="s">
        <v>74</v>
      </c>
      <c r="B36" s="275"/>
      <c r="C36" s="275"/>
      <c r="D36" s="276"/>
      <c r="E36" s="118">
        <v>0.081</v>
      </c>
      <c r="F36" s="139">
        <f>SUM(F30:F32)*E36</f>
        <v>0</v>
      </c>
      <c r="G36" s="133">
        <f>SUM(G30:G32)*E36</f>
        <v>0</v>
      </c>
      <c r="H36" s="133">
        <f>SUM(H30:H32)*E36</f>
        <v>0</v>
      </c>
      <c r="I36" s="133">
        <f>SUM(I30:I32)*E36</f>
        <v>0</v>
      </c>
      <c r="J36" s="140">
        <f>SUM(J30:J32)*E36</f>
        <v>0</v>
      </c>
      <c r="K36" s="121">
        <f>SUM(F36:J36)</f>
        <v>0</v>
      </c>
      <c r="L36" s="122"/>
    </row>
    <row r="37" spans="1:11" ht="12">
      <c r="A37" s="268" t="s">
        <v>70</v>
      </c>
      <c r="B37" s="269"/>
      <c r="C37" s="269"/>
      <c r="D37" s="269"/>
      <c r="E37" s="273"/>
      <c r="F37" s="141">
        <f>SUM(F35:F36)</f>
        <v>0</v>
      </c>
      <c r="G37" s="141">
        <f>SUM(G35:G36)</f>
        <v>0</v>
      </c>
      <c r="H37" s="141">
        <f>SUM(H35:H36)</f>
        <v>0</v>
      </c>
      <c r="I37" s="141">
        <f>SUM(I35:I36)</f>
        <v>0</v>
      </c>
      <c r="J37" s="141">
        <f>SUM(J35:J36)</f>
        <v>0</v>
      </c>
      <c r="K37" s="123">
        <f>SUM(F37:J37)</f>
        <v>0</v>
      </c>
    </row>
    <row r="38" spans="1:11" s="93" customFormat="1" ht="12">
      <c r="A38" s="268" t="s">
        <v>5</v>
      </c>
      <c r="B38" s="269"/>
      <c r="C38" s="269"/>
      <c r="D38" s="269"/>
      <c r="E38" s="269"/>
      <c r="F38" s="119">
        <f>F33+F37</f>
        <v>0</v>
      </c>
      <c r="G38" s="119">
        <f>G33+G37</f>
        <v>0</v>
      </c>
      <c r="H38" s="119">
        <f>H33+H37</f>
        <v>0</v>
      </c>
      <c r="I38" s="119">
        <f>I33+I37</f>
        <v>0</v>
      </c>
      <c r="J38" s="119">
        <f>J33+J37</f>
        <v>0</v>
      </c>
      <c r="K38" s="119">
        <f>SUM(K33,K37)</f>
        <v>0</v>
      </c>
    </row>
    <row r="39" spans="1:11" ht="25.5" customHeight="1">
      <c r="A39" s="271" t="s">
        <v>20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</row>
    <row r="40" spans="1:11" ht="16.5" customHeight="1">
      <c r="A40" s="265" t="s">
        <v>17</v>
      </c>
      <c r="B40" s="266"/>
      <c r="C40" s="266"/>
      <c r="D40" s="266"/>
      <c r="E40" s="266"/>
      <c r="F40" s="43" t="s">
        <v>22</v>
      </c>
      <c r="G40" s="43" t="s">
        <v>23</v>
      </c>
      <c r="H40" s="43" t="s">
        <v>24</v>
      </c>
      <c r="I40" s="43" t="s">
        <v>25</v>
      </c>
      <c r="J40" s="43" t="s">
        <v>26</v>
      </c>
      <c r="K40" s="44" t="s">
        <v>1</v>
      </c>
    </row>
    <row r="41" spans="1:16" ht="12.75" customHeight="1">
      <c r="A41" s="267" t="s">
        <v>51</v>
      </c>
      <c r="B41" s="264" t="s">
        <v>38</v>
      </c>
      <c r="C41" s="241"/>
      <c r="D41" s="241"/>
      <c r="E41" s="242"/>
      <c r="F41" s="45">
        <v>0</v>
      </c>
      <c r="G41" s="46">
        <v>0</v>
      </c>
      <c r="H41" s="46">
        <v>0</v>
      </c>
      <c r="I41" s="46">
        <v>0</v>
      </c>
      <c r="J41" s="47">
        <v>0</v>
      </c>
      <c r="K41" s="142">
        <f>SUM(F41:J41)</f>
        <v>0</v>
      </c>
      <c r="M41" s="95"/>
      <c r="N41" s="95"/>
      <c r="O41" s="95"/>
      <c r="P41" s="96"/>
    </row>
    <row r="42" spans="1:16" ht="12.75" customHeight="1">
      <c r="A42" s="238"/>
      <c r="B42" s="258" t="s">
        <v>39</v>
      </c>
      <c r="C42" s="259"/>
      <c r="D42" s="259"/>
      <c r="E42" s="260"/>
      <c r="F42" s="48">
        <v>0</v>
      </c>
      <c r="G42" s="49">
        <v>0</v>
      </c>
      <c r="H42" s="49">
        <v>0</v>
      </c>
      <c r="I42" s="49">
        <v>0</v>
      </c>
      <c r="J42" s="50">
        <v>0</v>
      </c>
      <c r="K42" s="143">
        <f>SUM(F42:J42)</f>
        <v>0</v>
      </c>
      <c r="M42" s="95"/>
      <c r="N42" s="95"/>
      <c r="O42" s="95"/>
      <c r="P42" s="96"/>
    </row>
    <row r="43" spans="1:16" ht="12.75" customHeight="1" thickBot="1">
      <c r="A43" s="238"/>
      <c r="B43" s="246" t="s">
        <v>50</v>
      </c>
      <c r="C43" s="247"/>
      <c r="D43" s="247"/>
      <c r="E43" s="248"/>
      <c r="F43" s="153">
        <f>SUM(F41:F42)</f>
        <v>0</v>
      </c>
      <c r="G43" s="154">
        <f>SUM(G41:G42)</f>
        <v>0</v>
      </c>
      <c r="H43" s="154">
        <f>SUM(H41:H42)</f>
        <v>0</v>
      </c>
      <c r="I43" s="154">
        <f>SUM(I41:I42)</f>
        <v>0</v>
      </c>
      <c r="J43" s="155">
        <f>SUM(J41:J42)</f>
        <v>0</v>
      </c>
      <c r="K43" s="144">
        <f>SUM(F43:J43)</f>
        <v>0</v>
      </c>
      <c r="M43" s="97"/>
      <c r="N43" s="95"/>
      <c r="O43" s="95"/>
      <c r="P43" s="96"/>
    </row>
    <row r="44" spans="1:16" s="98" customFormat="1" ht="12.75" customHeight="1" hidden="1">
      <c r="A44" s="238"/>
      <c r="B44" s="249" t="s">
        <v>56</v>
      </c>
      <c r="C44" s="250"/>
      <c r="D44" s="250"/>
      <c r="E44" s="251"/>
      <c r="F44" s="78">
        <f>SUM(F41:F42)</f>
        <v>0</v>
      </c>
      <c r="G44" s="60">
        <f>SUM(G41:G42,F44)</f>
        <v>0</v>
      </c>
      <c r="H44" s="60">
        <f>SUM(G44,H41:H42)</f>
        <v>0</v>
      </c>
      <c r="I44" s="60">
        <f>SUM(H44,I41:I42)</f>
        <v>0</v>
      </c>
      <c r="J44" s="79">
        <f>SUM(J41:J42,I44)</f>
        <v>0</v>
      </c>
      <c r="K44" s="145">
        <f>SUM(K41:K42)</f>
        <v>0</v>
      </c>
      <c r="M44" s="95"/>
      <c r="N44" s="95"/>
      <c r="O44" s="95"/>
      <c r="P44" s="99"/>
    </row>
    <row r="45" spans="1:16" s="98" customFormat="1" ht="12.75" customHeight="1" hidden="1">
      <c r="A45" s="238"/>
      <c r="B45" s="261" t="s">
        <v>47</v>
      </c>
      <c r="C45" s="262"/>
      <c r="D45" s="262"/>
      <c r="E45" s="263"/>
      <c r="F45" s="66">
        <f>IF(F44&lt;=25000,F44,25000)</f>
        <v>0</v>
      </c>
      <c r="G45" s="67">
        <f>IF(G44&lt;=25000,G44-F44,IF(F44&gt;=25000,0,25000-F44))</f>
        <v>0</v>
      </c>
      <c r="H45" s="67">
        <f>IF(H44&lt;=25000,H44-G45-F45,IF(G44&gt;=25000,0,25000-G45-F45))</f>
        <v>0</v>
      </c>
      <c r="I45" s="67">
        <f>IF(I44&lt;=25000,I44-H45-G45-F45,IF(H44&gt;=25000,0,25000-H45-G45-F45))</f>
        <v>0</v>
      </c>
      <c r="J45" s="68">
        <f>IF(J44&lt;=25000,J44-I45-H45-G45-F45,IF(I44&gt;=25000,0,25000-I45-H45-G45-F45))</f>
        <v>0</v>
      </c>
      <c r="K45" s="146">
        <f>SUM(F45:J45)</f>
        <v>0</v>
      </c>
      <c r="M45" s="95"/>
      <c r="N45" s="95"/>
      <c r="O45" s="95"/>
      <c r="P45" s="99"/>
    </row>
    <row r="46" spans="1:16" ht="12.75" customHeight="1">
      <c r="A46" s="238" t="s">
        <v>53</v>
      </c>
      <c r="B46" s="264" t="s">
        <v>38</v>
      </c>
      <c r="C46" s="241"/>
      <c r="D46" s="241"/>
      <c r="E46" s="242"/>
      <c r="F46" s="45">
        <v>0</v>
      </c>
      <c r="G46" s="46">
        <v>0</v>
      </c>
      <c r="H46" s="46">
        <v>0</v>
      </c>
      <c r="I46" s="46">
        <v>0</v>
      </c>
      <c r="J46" s="47">
        <v>0</v>
      </c>
      <c r="K46" s="147">
        <f>SUM(F46:J46)</f>
        <v>0</v>
      </c>
      <c r="M46" s="95"/>
      <c r="N46" s="95"/>
      <c r="O46" s="95"/>
      <c r="P46" s="96"/>
    </row>
    <row r="47" spans="1:16" ht="12.75" customHeight="1">
      <c r="A47" s="238"/>
      <c r="B47" s="258" t="s">
        <v>39</v>
      </c>
      <c r="C47" s="259"/>
      <c r="D47" s="259"/>
      <c r="E47" s="260"/>
      <c r="F47" s="48">
        <v>0</v>
      </c>
      <c r="G47" s="49">
        <v>0</v>
      </c>
      <c r="H47" s="49">
        <v>0</v>
      </c>
      <c r="I47" s="49">
        <v>0</v>
      </c>
      <c r="J47" s="50">
        <v>0</v>
      </c>
      <c r="K47" s="148">
        <f>SUM(F47:J47)</f>
        <v>0</v>
      </c>
      <c r="M47" s="95"/>
      <c r="N47" s="95"/>
      <c r="O47" s="95"/>
      <c r="P47" s="96"/>
    </row>
    <row r="48" spans="1:16" ht="12.75" customHeight="1" thickBot="1">
      <c r="A48" s="238"/>
      <c r="B48" s="246" t="s">
        <v>50</v>
      </c>
      <c r="C48" s="247"/>
      <c r="D48" s="247"/>
      <c r="E48" s="248"/>
      <c r="F48" s="153">
        <f>SUM(F46:F47)</f>
        <v>0</v>
      </c>
      <c r="G48" s="175">
        <f>SUM(G46:G47)</f>
        <v>0</v>
      </c>
      <c r="H48" s="153">
        <f>SUM(H46:H47)</f>
        <v>0</v>
      </c>
      <c r="I48" s="175">
        <f>SUM(I46:I47)</f>
        <v>0</v>
      </c>
      <c r="J48" s="176">
        <f>SUM(J46:J47)</f>
        <v>0</v>
      </c>
      <c r="K48" s="149">
        <f>SUM(F48:J48)</f>
        <v>0</v>
      </c>
      <c r="M48" s="95"/>
      <c r="N48" s="95"/>
      <c r="O48" s="95"/>
      <c r="P48" s="96"/>
    </row>
    <row r="49" spans="1:15" ht="12.75" customHeight="1" hidden="1">
      <c r="A49" s="238"/>
      <c r="B49" s="249" t="s">
        <v>56</v>
      </c>
      <c r="C49" s="250"/>
      <c r="D49" s="250"/>
      <c r="E49" s="251"/>
      <c r="F49" s="78">
        <f>SUM(F46:F47)</f>
        <v>0</v>
      </c>
      <c r="G49" s="60">
        <f>SUM(G46:G47,F49)</f>
        <v>0</v>
      </c>
      <c r="H49" s="60">
        <f>SUM(G49,H46:H47)</f>
        <v>0</v>
      </c>
      <c r="I49" s="60">
        <f>SUM(H49,I46:I47)</f>
        <v>0</v>
      </c>
      <c r="J49" s="79">
        <f>SUM(J46:J47,I49)</f>
        <v>0</v>
      </c>
      <c r="K49" s="145">
        <f>SUM(K46:K47)</f>
        <v>0</v>
      </c>
      <c r="M49" s="95"/>
      <c r="N49" s="95"/>
      <c r="O49" s="95"/>
    </row>
    <row r="50" spans="1:15" ht="12.75" customHeight="1" hidden="1">
      <c r="A50" s="239"/>
      <c r="B50" s="261" t="s">
        <v>47</v>
      </c>
      <c r="C50" s="262"/>
      <c r="D50" s="262"/>
      <c r="E50" s="263"/>
      <c r="F50" s="66">
        <f>IF(F49&lt;=25000,F49,25000)</f>
        <v>0</v>
      </c>
      <c r="G50" s="67">
        <f>IF(G49&lt;=25000,G49-F49,IF(F49&gt;=25000,0,25000-F49))</f>
        <v>0</v>
      </c>
      <c r="H50" s="67">
        <f>IF(H49&lt;=25000,H49-G50-F50,IF(G49&gt;=25000,0,25000-G50-F50))</f>
        <v>0</v>
      </c>
      <c r="I50" s="67">
        <f>IF(I49&lt;=25000,I49-H50-G50-F50,IF(H49&gt;=25000,0,25000-H50-G50-F50))</f>
        <v>0</v>
      </c>
      <c r="J50" s="68">
        <f>IF(J49&lt;=25000,J49-I50-H50-G50-F50,IF(I49&gt;=25000,0,25000-I50-H50-G50-F50))</f>
        <v>0</v>
      </c>
      <c r="K50" s="148">
        <f>SUM(F50:J50)</f>
        <v>0</v>
      </c>
      <c r="M50" s="95"/>
      <c r="N50" s="95"/>
      <c r="O50" s="95"/>
    </row>
    <row r="51" spans="1:15" ht="12.75" customHeight="1">
      <c r="A51" s="238" t="s">
        <v>54</v>
      </c>
      <c r="B51" s="255" t="s">
        <v>38</v>
      </c>
      <c r="C51" s="256"/>
      <c r="D51" s="256"/>
      <c r="E51" s="257"/>
      <c r="F51" s="51">
        <v>0</v>
      </c>
      <c r="G51" s="52">
        <v>0</v>
      </c>
      <c r="H51" s="52">
        <v>0</v>
      </c>
      <c r="I51" s="52">
        <v>0</v>
      </c>
      <c r="J51" s="53">
        <v>0</v>
      </c>
      <c r="K51" s="147">
        <f>SUM(F51:J51)</f>
        <v>0</v>
      </c>
      <c r="M51" s="95"/>
      <c r="N51" s="95"/>
      <c r="O51" s="95"/>
    </row>
    <row r="52" spans="1:15" ht="12.75" customHeight="1">
      <c r="A52" s="238"/>
      <c r="B52" s="258" t="s">
        <v>39</v>
      </c>
      <c r="C52" s="259"/>
      <c r="D52" s="259"/>
      <c r="E52" s="260"/>
      <c r="F52" s="48">
        <v>0</v>
      </c>
      <c r="G52" s="49">
        <v>0</v>
      </c>
      <c r="H52" s="49">
        <v>0</v>
      </c>
      <c r="I52" s="49">
        <v>0</v>
      </c>
      <c r="J52" s="50">
        <v>0</v>
      </c>
      <c r="K52" s="148">
        <f>SUM(F52:J52)</f>
        <v>0</v>
      </c>
      <c r="M52" s="95"/>
      <c r="N52" s="95"/>
      <c r="O52" s="95"/>
    </row>
    <row r="53" spans="1:16" ht="12.75" customHeight="1" thickBot="1">
      <c r="A53" s="238"/>
      <c r="B53" s="246" t="s">
        <v>50</v>
      </c>
      <c r="C53" s="247"/>
      <c r="D53" s="247"/>
      <c r="E53" s="248"/>
      <c r="F53" s="153">
        <f>SUM(F51:F52)</f>
        <v>0</v>
      </c>
      <c r="G53" s="175">
        <f>SUM(G51:G52)</f>
        <v>0</v>
      </c>
      <c r="H53" s="175">
        <f>SUM(H51:H52)</f>
        <v>0</v>
      </c>
      <c r="I53" s="175">
        <f>SUM(I51:I52)</f>
        <v>0</v>
      </c>
      <c r="J53" s="155">
        <f>SUM(J51:J52)</f>
        <v>0</v>
      </c>
      <c r="K53" s="150">
        <f>SUM(F53:J53)</f>
        <v>0</v>
      </c>
      <c r="M53" s="95"/>
      <c r="N53" s="95"/>
      <c r="O53" s="95"/>
      <c r="P53" s="96"/>
    </row>
    <row r="54" spans="1:15" ht="12.75" customHeight="1" hidden="1">
      <c r="A54" s="238"/>
      <c r="B54" s="249" t="s">
        <v>56</v>
      </c>
      <c r="C54" s="250"/>
      <c r="D54" s="250"/>
      <c r="E54" s="251"/>
      <c r="F54" s="78">
        <f>SUM(F51:F52)</f>
        <v>0</v>
      </c>
      <c r="G54" s="60">
        <f>SUM(G51:G52,F54)</f>
        <v>0</v>
      </c>
      <c r="H54" s="60">
        <f>SUM(G54,H51:H52)</f>
        <v>0</v>
      </c>
      <c r="I54" s="60">
        <f>SUM(H54,I51:I52)</f>
        <v>0</v>
      </c>
      <c r="J54" s="79">
        <f>SUM(J51:J52,I54)</f>
        <v>0</v>
      </c>
      <c r="K54" s="151">
        <f>SUM(K51:K52)</f>
        <v>0</v>
      </c>
      <c r="M54" s="95"/>
      <c r="N54" s="95"/>
      <c r="O54" s="95"/>
    </row>
    <row r="55" spans="1:15" ht="12.75" customHeight="1" hidden="1">
      <c r="A55" s="238"/>
      <c r="B55" s="261" t="s">
        <v>47</v>
      </c>
      <c r="C55" s="262"/>
      <c r="D55" s="262"/>
      <c r="E55" s="263"/>
      <c r="F55" s="66">
        <f>IF(F54&lt;=25000,F54,25000)</f>
        <v>0</v>
      </c>
      <c r="G55" s="67">
        <f>IF(G54&lt;=25000,G54-F54,IF(F54&gt;=25000,0,25000-F54))</f>
        <v>0</v>
      </c>
      <c r="H55" s="67">
        <f>IF(H54&lt;=25000,H54-G55-F55,IF(G54&gt;=25000,0,25000-G55-F55))</f>
        <v>0</v>
      </c>
      <c r="I55" s="67">
        <f>IF(I54&lt;=25000,I54-H55-G55-F55,IF(H54&gt;=25000,0,25000-H55-G55-F55))</f>
        <v>0</v>
      </c>
      <c r="J55" s="68">
        <f>IF(J54&lt;=25000,J54-I55-H55-G55-F55,IF(I54&gt;=25000,0,25000-I55-H55-G55-F55))</f>
        <v>0</v>
      </c>
      <c r="K55" s="152">
        <f>SUM(F55:J55)</f>
        <v>0</v>
      </c>
      <c r="M55" s="95"/>
      <c r="N55" s="95"/>
      <c r="O55" s="95"/>
    </row>
    <row r="56" spans="1:15" ht="12.75" customHeight="1">
      <c r="A56" s="238" t="s">
        <v>55</v>
      </c>
      <c r="B56" s="240" t="s">
        <v>38</v>
      </c>
      <c r="C56" s="241"/>
      <c r="D56" s="241"/>
      <c r="E56" s="242"/>
      <c r="F56" s="45">
        <v>0</v>
      </c>
      <c r="G56" s="46">
        <v>0</v>
      </c>
      <c r="H56" s="46">
        <v>0</v>
      </c>
      <c r="I56" s="46">
        <v>0</v>
      </c>
      <c r="J56" s="47">
        <v>0</v>
      </c>
      <c r="K56" s="147">
        <f>SUM(F56:J56)</f>
        <v>0</v>
      </c>
      <c r="M56" s="95"/>
      <c r="N56" s="95"/>
      <c r="O56" s="95"/>
    </row>
    <row r="57" spans="1:15" ht="12.75" customHeight="1">
      <c r="A57" s="238"/>
      <c r="B57" s="243" t="s">
        <v>39</v>
      </c>
      <c r="C57" s="244"/>
      <c r="D57" s="244"/>
      <c r="E57" s="245"/>
      <c r="F57" s="54">
        <v>0</v>
      </c>
      <c r="G57" s="55">
        <v>0</v>
      </c>
      <c r="H57" s="55">
        <v>0</v>
      </c>
      <c r="I57" s="55">
        <v>0</v>
      </c>
      <c r="J57" s="56">
        <v>0</v>
      </c>
      <c r="K57" s="148">
        <f>SUM(F57:J57)</f>
        <v>0</v>
      </c>
      <c r="M57" s="95"/>
      <c r="N57" s="95"/>
      <c r="O57" s="95"/>
    </row>
    <row r="58" spans="1:16" ht="12.75" customHeight="1" thickBot="1">
      <c r="A58" s="238"/>
      <c r="B58" s="246" t="s">
        <v>50</v>
      </c>
      <c r="C58" s="247"/>
      <c r="D58" s="247"/>
      <c r="E58" s="248"/>
      <c r="F58" s="153">
        <f>SUM(F56:F57)</f>
        <v>0</v>
      </c>
      <c r="G58" s="175">
        <f>SUM(G56:G57)</f>
        <v>0</v>
      </c>
      <c r="H58" s="175">
        <f>SUM(H56:H57)</f>
        <v>0</v>
      </c>
      <c r="I58" s="175">
        <f>SUM(I56:I57)</f>
        <v>0</v>
      </c>
      <c r="J58" s="177">
        <f>SUM(J56:J57)</f>
        <v>0</v>
      </c>
      <c r="K58" s="149">
        <f>SUM(F58:J58)</f>
        <v>0</v>
      </c>
      <c r="M58" s="95"/>
      <c r="N58" s="95"/>
      <c r="O58" s="95"/>
      <c r="P58" s="96"/>
    </row>
    <row r="59" spans="1:15" ht="12.75" customHeight="1">
      <c r="A59" s="238"/>
      <c r="B59" s="249" t="s">
        <v>56</v>
      </c>
      <c r="C59" s="250"/>
      <c r="D59" s="250"/>
      <c r="E59" s="251"/>
      <c r="F59" s="78">
        <f>SUM(F56:F57)</f>
        <v>0</v>
      </c>
      <c r="G59" s="60">
        <f>SUM(G56:G57,F59)</f>
        <v>0</v>
      </c>
      <c r="H59" s="60">
        <f>SUM(G59,H56:H57)</f>
        <v>0</v>
      </c>
      <c r="I59" s="60">
        <f>SUM(H59,I56:I57)</f>
        <v>0</v>
      </c>
      <c r="J59" s="79">
        <f>SUM(J56:J57,I59)</f>
        <v>0</v>
      </c>
      <c r="K59" s="80">
        <f>SUM(K56:K57)</f>
        <v>0</v>
      </c>
      <c r="M59" s="95"/>
      <c r="N59" s="95"/>
      <c r="O59" s="95"/>
    </row>
    <row r="60" spans="1:15" ht="12.75" customHeight="1">
      <c r="A60" s="239"/>
      <c r="B60" s="252" t="s">
        <v>47</v>
      </c>
      <c r="C60" s="253"/>
      <c r="D60" s="253"/>
      <c r="E60" s="254"/>
      <c r="F60" s="66">
        <f>IF(F59&lt;=25000,F59,25000)</f>
        <v>0</v>
      </c>
      <c r="G60" s="63">
        <f>IF(G59&lt;=25000,G59-F59,IF(F59&gt;=25000,0,25000-F59))</f>
        <v>0</v>
      </c>
      <c r="H60" s="63">
        <f>IF(H59&lt;=25000,H59-G60-F60,IF(G59&gt;=25000,0,25000-G60-F60))</f>
        <v>0</v>
      </c>
      <c r="I60" s="63">
        <f>IF(I59&lt;=25000,I59-H60-G60-F60,IF(H59&gt;=25000,0,25000-H60-G60-F60))</f>
        <v>0</v>
      </c>
      <c r="J60" s="69">
        <f>IF(J59&lt;=25000,J59-I60-H60-G60-F60,IF(I59&gt;=25000,0,25000-I60-H60-G60-F60))</f>
        <v>0</v>
      </c>
      <c r="K60" s="1">
        <f>SUM(F60:J60)</f>
        <v>0</v>
      </c>
      <c r="M60" s="95"/>
      <c r="N60" s="95"/>
      <c r="O60" s="95"/>
    </row>
    <row r="61" spans="1:11" ht="12.75" customHeight="1">
      <c r="A61" s="225" t="s">
        <v>18</v>
      </c>
      <c r="B61" s="226"/>
      <c r="C61" s="226"/>
      <c r="D61" s="226"/>
      <c r="E61" s="227"/>
      <c r="F61" s="3">
        <f aca="true" t="shared" si="11" ref="F61:J62">F41+F46+F51+F56</f>
        <v>0</v>
      </c>
      <c r="G61" s="4">
        <f t="shared" si="11"/>
        <v>0</v>
      </c>
      <c r="H61" s="4">
        <f t="shared" si="11"/>
        <v>0</v>
      </c>
      <c r="I61" s="4">
        <f t="shared" si="11"/>
        <v>0</v>
      </c>
      <c r="J61" s="5">
        <f t="shared" si="11"/>
        <v>0</v>
      </c>
      <c r="K61" s="6">
        <f>SUM(F61:J61)</f>
        <v>0</v>
      </c>
    </row>
    <row r="62" spans="1:11" s="98" customFormat="1" ht="12.75" customHeight="1">
      <c r="A62" s="228" t="s">
        <v>19</v>
      </c>
      <c r="B62" s="229"/>
      <c r="C62" s="229"/>
      <c r="D62" s="229"/>
      <c r="E62" s="230"/>
      <c r="F62" s="7">
        <f t="shared" si="11"/>
        <v>0</v>
      </c>
      <c r="G62" s="7">
        <f t="shared" si="11"/>
        <v>0</v>
      </c>
      <c r="H62" s="7">
        <f t="shared" si="11"/>
        <v>0</v>
      </c>
      <c r="I62" s="7">
        <f t="shared" si="11"/>
        <v>0</v>
      </c>
      <c r="J62" s="7">
        <f t="shared" si="11"/>
        <v>0</v>
      </c>
      <c r="K62" s="8">
        <f>SUM(F62:J62)</f>
        <v>0</v>
      </c>
    </row>
    <row r="63" spans="1:17" ht="12.75" customHeight="1">
      <c r="A63" s="231" t="s">
        <v>16</v>
      </c>
      <c r="B63" s="232"/>
      <c r="C63" s="232"/>
      <c r="D63" s="232"/>
      <c r="E63" s="233"/>
      <c r="F63" s="2">
        <f>SUM(F61:F62)</f>
        <v>0</v>
      </c>
      <c r="G63" s="2">
        <f>SUM(G61:G62)</f>
        <v>0</v>
      </c>
      <c r="H63" s="2">
        <f>SUM(H61:H62)</f>
        <v>0</v>
      </c>
      <c r="I63" s="2">
        <f>SUM(I61:I62)</f>
        <v>0</v>
      </c>
      <c r="J63" s="2">
        <f>SUM(J61:J62)</f>
        <v>0</v>
      </c>
      <c r="K63" s="2">
        <f>SUM(F63:J63)</f>
        <v>0</v>
      </c>
      <c r="Q63" s="100"/>
    </row>
    <row r="64" spans="1:11" ht="20.25" customHeight="1">
      <c r="A64" s="234" t="s">
        <v>21</v>
      </c>
      <c r="B64" s="234"/>
      <c r="C64" s="234"/>
      <c r="D64" s="234"/>
      <c r="E64" s="234"/>
      <c r="F64" s="112" t="s">
        <v>22</v>
      </c>
      <c r="G64" s="112" t="s">
        <v>23</v>
      </c>
      <c r="H64" s="112" t="s">
        <v>24</v>
      </c>
      <c r="I64" s="112" t="s">
        <v>25</v>
      </c>
      <c r="J64" s="30" t="s">
        <v>26</v>
      </c>
      <c r="K64" s="112" t="s">
        <v>1</v>
      </c>
    </row>
    <row r="65" spans="1:11" ht="12.75" customHeight="1">
      <c r="A65" s="235" t="s">
        <v>68</v>
      </c>
      <c r="B65" s="236"/>
      <c r="C65" s="236"/>
      <c r="D65" s="236"/>
      <c r="E65" s="237"/>
      <c r="F65" s="156">
        <v>0</v>
      </c>
      <c r="G65" s="157">
        <v>0</v>
      </c>
      <c r="H65" s="157">
        <v>0</v>
      </c>
      <c r="I65" s="157">
        <v>0</v>
      </c>
      <c r="J65" s="157">
        <v>0</v>
      </c>
      <c r="K65" s="71">
        <f aca="true" t="shared" si="12" ref="K65:K79">SUM(F65:J65)</f>
        <v>0</v>
      </c>
    </row>
    <row r="66" spans="1:11" ht="12.75" customHeight="1">
      <c r="A66" s="199" t="s">
        <v>69</v>
      </c>
      <c r="B66" s="200"/>
      <c r="C66" s="200"/>
      <c r="D66" s="200"/>
      <c r="E66" s="201"/>
      <c r="F66" s="156">
        <v>0</v>
      </c>
      <c r="G66" s="158">
        <v>0</v>
      </c>
      <c r="H66" s="158">
        <v>0</v>
      </c>
      <c r="I66" s="158">
        <v>0</v>
      </c>
      <c r="J66" s="159">
        <v>0</v>
      </c>
      <c r="K66" s="71">
        <f t="shared" si="12"/>
        <v>0</v>
      </c>
    </row>
    <row r="67" spans="1:11" ht="12.75" customHeight="1">
      <c r="A67" s="180" t="s">
        <v>61</v>
      </c>
      <c r="B67" s="181"/>
      <c r="C67" s="181"/>
      <c r="D67" s="181"/>
      <c r="E67" s="182"/>
      <c r="F67" s="156">
        <v>0</v>
      </c>
      <c r="G67" s="156">
        <v>0</v>
      </c>
      <c r="H67" s="156">
        <v>0</v>
      </c>
      <c r="I67" s="156">
        <v>0</v>
      </c>
      <c r="J67" s="160">
        <v>0</v>
      </c>
      <c r="K67" s="71">
        <f t="shared" si="12"/>
        <v>0</v>
      </c>
    </row>
    <row r="68" spans="1:11" ht="12.75" customHeight="1">
      <c r="A68" s="202" t="s">
        <v>63</v>
      </c>
      <c r="B68" s="221" t="s">
        <v>64</v>
      </c>
      <c r="C68" s="222"/>
      <c r="D68" s="222"/>
      <c r="E68" s="223"/>
      <c r="F68" s="161">
        <v>0</v>
      </c>
      <c r="G68" s="161">
        <v>0</v>
      </c>
      <c r="H68" s="161">
        <v>0</v>
      </c>
      <c r="I68" s="161">
        <v>0</v>
      </c>
      <c r="J68" s="162">
        <v>0</v>
      </c>
      <c r="K68" s="116">
        <f t="shared" si="12"/>
        <v>0</v>
      </c>
    </row>
    <row r="69" spans="1:11" ht="12.75" customHeight="1">
      <c r="A69" s="203"/>
      <c r="B69" s="218" t="s">
        <v>6</v>
      </c>
      <c r="C69" s="219"/>
      <c r="D69" s="219"/>
      <c r="E69" s="220"/>
      <c r="F69" s="156">
        <v>0</v>
      </c>
      <c r="G69" s="163">
        <v>0</v>
      </c>
      <c r="H69" s="163">
        <v>0</v>
      </c>
      <c r="I69" s="163">
        <v>0</v>
      </c>
      <c r="J69" s="164">
        <v>0</v>
      </c>
      <c r="K69" s="116">
        <f t="shared" si="12"/>
        <v>0</v>
      </c>
    </row>
    <row r="70" spans="1:11" ht="12.75" customHeight="1">
      <c r="A70" s="224" t="s">
        <v>62</v>
      </c>
      <c r="B70" s="224"/>
      <c r="C70" s="224"/>
      <c r="D70" s="224"/>
      <c r="E70" s="224"/>
      <c r="F70" s="161">
        <v>0</v>
      </c>
      <c r="G70" s="157">
        <v>0</v>
      </c>
      <c r="H70" s="157">
        <v>0</v>
      </c>
      <c r="I70" s="157">
        <v>0</v>
      </c>
      <c r="J70" s="165">
        <v>0</v>
      </c>
      <c r="K70" s="71">
        <f t="shared" si="12"/>
        <v>0</v>
      </c>
    </row>
    <row r="71" spans="1:11" ht="13.5" customHeight="1">
      <c r="A71" s="198" t="s">
        <v>27</v>
      </c>
      <c r="B71" s="198"/>
      <c r="C71" s="198"/>
      <c r="D71" s="198"/>
      <c r="E71" s="198"/>
      <c r="F71" s="156">
        <v>0</v>
      </c>
      <c r="G71" s="156">
        <v>0</v>
      </c>
      <c r="H71" s="156">
        <v>0</v>
      </c>
      <c r="I71" s="156">
        <v>0</v>
      </c>
      <c r="J71" s="160">
        <v>0</v>
      </c>
      <c r="K71" s="72">
        <f>SUM(F71:J71)</f>
        <v>0</v>
      </c>
    </row>
    <row r="72" spans="1:12" ht="12.75">
      <c r="A72" s="199" t="s">
        <v>6</v>
      </c>
      <c r="B72" s="200"/>
      <c r="C72" s="200"/>
      <c r="D72" s="200"/>
      <c r="E72" s="201"/>
      <c r="F72" s="158">
        <v>0</v>
      </c>
      <c r="G72" s="158">
        <v>0</v>
      </c>
      <c r="H72" s="158">
        <v>0</v>
      </c>
      <c r="I72" s="158">
        <v>0</v>
      </c>
      <c r="J72" s="159">
        <v>0</v>
      </c>
      <c r="K72" s="73">
        <f>SUM(F72:J72)</f>
        <v>0</v>
      </c>
      <c r="L72" s="101"/>
    </row>
    <row r="73" spans="1:11" ht="12">
      <c r="A73" s="199" t="s">
        <v>6</v>
      </c>
      <c r="B73" s="200"/>
      <c r="C73" s="200"/>
      <c r="D73" s="200"/>
      <c r="E73" s="201"/>
      <c r="F73" s="158">
        <v>0</v>
      </c>
      <c r="G73" s="158">
        <v>0</v>
      </c>
      <c r="H73" s="158">
        <v>0</v>
      </c>
      <c r="I73" s="158">
        <v>0</v>
      </c>
      <c r="J73" s="159">
        <v>0</v>
      </c>
      <c r="K73" s="71">
        <f>SUM(F73:J73)</f>
        <v>0</v>
      </c>
    </row>
    <row r="74" spans="1:11" ht="12.75" customHeight="1" thickBot="1">
      <c r="A74" s="183" t="s">
        <v>6</v>
      </c>
      <c r="B74" s="184"/>
      <c r="C74" s="184"/>
      <c r="D74" s="184"/>
      <c r="E74" s="185"/>
      <c r="F74" s="166">
        <v>0</v>
      </c>
      <c r="G74" s="166">
        <v>0</v>
      </c>
      <c r="H74" s="166">
        <v>0</v>
      </c>
      <c r="I74" s="166">
        <v>0</v>
      </c>
      <c r="J74" s="167">
        <v>0</v>
      </c>
      <c r="K74" s="74">
        <f>SUM(F74:J74)</f>
        <v>0</v>
      </c>
    </row>
    <row r="75" spans="1:11" ht="12">
      <c r="A75" s="186" t="s">
        <v>65</v>
      </c>
      <c r="B75" s="189" t="s">
        <v>40</v>
      </c>
      <c r="C75" s="190"/>
      <c r="D75" s="190"/>
      <c r="E75" s="191"/>
      <c r="F75" s="157">
        <v>0</v>
      </c>
      <c r="G75" s="157">
        <v>0</v>
      </c>
      <c r="H75" s="157">
        <v>0</v>
      </c>
      <c r="I75" s="157">
        <v>0</v>
      </c>
      <c r="J75" s="165">
        <v>0</v>
      </c>
      <c r="K75" s="73">
        <f t="shared" si="12"/>
        <v>0</v>
      </c>
    </row>
    <row r="76" spans="1:11" ht="12">
      <c r="A76" s="187"/>
      <c r="B76" s="192" t="s">
        <v>41</v>
      </c>
      <c r="C76" s="193"/>
      <c r="D76" s="193"/>
      <c r="E76" s="194"/>
      <c r="F76" s="158">
        <v>0</v>
      </c>
      <c r="G76" s="158">
        <v>0</v>
      </c>
      <c r="H76" s="158">
        <v>0</v>
      </c>
      <c r="I76" s="158">
        <v>0</v>
      </c>
      <c r="J76" s="159">
        <v>0</v>
      </c>
      <c r="K76" s="71">
        <f t="shared" si="12"/>
        <v>0</v>
      </c>
    </row>
    <row r="77" spans="1:11" ht="12">
      <c r="A77" s="188"/>
      <c r="B77" s="195" t="s">
        <v>42</v>
      </c>
      <c r="C77" s="196"/>
      <c r="D77" s="196"/>
      <c r="E77" s="197"/>
      <c r="F77" s="168">
        <v>0</v>
      </c>
      <c r="G77" s="168">
        <v>0</v>
      </c>
      <c r="H77" s="168">
        <v>0</v>
      </c>
      <c r="I77" s="168">
        <v>0</v>
      </c>
      <c r="J77" s="169">
        <v>0</v>
      </c>
      <c r="K77" s="72">
        <f t="shared" si="12"/>
        <v>0</v>
      </c>
    </row>
    <row r="78" spans="1:11" ht="12.75" thickBot="1">
      <c r="A78" s="199" t="s">
        <v>46</v>
      </c>
      <c r="B78" s="200"/>
      <c r="C78" s="200"/>
      <c r="D78" s="181"/>
      <c r="E78" s="182"/>
      <c r="F78" s="158">
        <v>0</v>
      </c>
      <c r="G78" s="158">
        <v>0</v>
      </c>
      <c r="H78" s="158">
        <v>0</v>
      </c>
      <c r="I78" s="158">
        <v>0</v>
      </c>
      <c r="J78" s="159">
        <v>0</v>
      </c>
      <c r="K78" s="71">
        <f t="shared" si="12"/>
        <v>0</v>
      </c>
    </row>
    <row r="79" spans="1:11" ht="12">
      <c r="A79" s="199" t="s">
        <v>78</v>
      </c>
      <c r="B79" s="200"/>
      <c r="C79" s="200"/>
      <c r="D79" s="57">
        <v>1970</v>
      </c>
      <c r="E79" s="70" t="str">
        <f>IF(E30=0,"0",IF(E30=1,"12",IF(E30=2,"24",IF(E30=3,"36",IF(E30=4,"48")))))</f>
        <v>0</v>
      </c>
      <c r="F79" s="170">
        <f aca="true" t="shared" si="13" ref="F79:J80">D79*E79*1.04</f>
        <v>0</v>
      </c>
      <c r="G79" s="171">
        <f>F79*1.04</f>
        <v>0</v>
      </c>
      <c r="H79" s="171">
        <f>G79*1.04</f>
        <v>0</v>
      </c>
      <c r="I79" s="171">
        <f>H79*1.04</f>
        <v>0</v>
      </c>
      <c r="J79" s="172">
        <f>I79*1.04</f>
        <v>0</v>
      </c>
      <c r="K79" s="71">
        <f t="shared" si="12"/>
        <v>0</v>
      </c>
    </row>
    <row r="80" spans="1:11" ht="12.75" thickBot="1">
      <c r="A80" s="199" t="s">
        <v>79</v>
      </c>
      <c r="B80" s="200"/>
      <c r="C80" s="200"/>
      <c r="D80" s="58">
        <v>1970</v>
      </c>
      <c r="E80" s="59">
        <v>0</v>
      </c>
      <c r="F80" s="170">
        <f t="shared" si="13"/>
        <v>0</v>
      </c>
      <c r="G80" s="171">
        <f>F80*1.04</f>
        <v>0</v>
      </c>
      <c r="H80" s="171">
        <f>G80*1.04</f>
        <v>0</v>
      </c>
      <c r="I80" s="171">
        <f>H80*1.04</f>
        <v>0</v>
      </c>
      <c r="J80" s="172">
        <f>I80*1.04</f>
        <v>0</v>
      </c>
      <c r="K80" s="71">
        <f>SUM(F80:J80)</f>
        <v>0</v>
      </c>
    </row>
    <row r="81" spans="1:11" s="93" customFormat="1" ht="12">
      <c r="A81" s="199" t="s">
        <v>43</v>
      </c>
      <c r="B81" s="200"/>
      <c r="C81" s="200"/>
      <c r="D81" s="200"/>
      <c r="E81" s="201"/>
      <c r="F81" s="158">
        <v>0</v>
      </c>
      <c r="G81" s="158">
        <v>0</v>
      </c>
      <c r="H81" s="158">
        <v>0</v>
      </c>
      <c r="I81" s="158">
        <v>0</v>
      </c>
      <c r="J81" s="159">
        <v>0</v>
      </c>
      <c r="K81" s="71">
        <f>SUM(F81:J81)</f>
        <v>0</v>
      </c>
    </row>
    <row r="82" spans="1:11" s="102" customFormat="1" ht="12">
      <c r="A82" s="199" t="s">
        <v>44</v>
      </c>
      <c r="B82" s="200"/>
      <c r="C82" s="200"/>
      <c r="D82" s="200"/>
      <c r="E82" s="201"/>
      <c r="F82" s="158">
        <v>0</v>
      </c>
      <c r="G82" s="158">
        <v>0</v>
      </c>
      <c r="H82" s="158">
        <v>0</v>
      </c>
      <c r="I82" s="158">
        <v>0</v>
      </c>
      <c r="J82" s="159">
        <v>0</v>
      </c>
      <c r="K82" s="71">
        <f>SUM(F82:J82)</f>
        <v>0</v>
      </c>
    </row>
    <row r="83" spans="1:11" s="93" customFormat="1" ht="12.75" thickBot="1">
      <c r="A83" s="212" t="s">
        <v>45</v>
      </c>
      <c r="B83" s="213"/>
      <c r="C83" s="213"/>
      <c r="D83" s="213"/>
      <c r="E83" s="214"/>
      <c r="F83" s="173">
        <v>0</v>
      </c>
      <c r="G83" s="173">
        <v>0</v>
      </c>
      <c r="H83" s="173">
        <v>0</v>
      </c>
      <c r="I83" s="173">
        <v>0</v>
      </c>
      <c r="J83" s="174">
        <v>0</v>
      </c>
      <c r="K83" s="81">
        <f>SUM(F83:J83)</f>
        <v>0</v>
      </c>
    </row>
    <row r="84" spans="1:11" ht="12.75" customHeight="1">
      <c r="A84" s="207" t="s">
        <v>36</v>
      </c>
      <c r="B84" s="208"/>
      <c r="C84" s="208"/>
      <c r="D84" s="208"/>
      <c r="E84" s="209"/>
      <c r="F84" s="75">
        <f>SUM(F65:F83)+F63</f>
        <v>0</v>
      </c>
      <c r="G84" s="75">
        <f>SUM(G65:G83)+G63</f>
        <v>0</v>
      </c>
      <c r="H84" s="75">
        <f>SUM(H65:H83)+H63</f>
        <v>0</v>
      </c>
      <c r="I84" s="75">
        <f>SUM(I65:I83)+I63</f>
        <v>0</v>
      </c>
      <c r="J84" s="76">
        <f>SUM(J65:J83)+J63</f>
        <v>0</v>
      </c>
      <c r="K84" s="77">
        <f>SUM(F84:J84)</f>
        <v>0</v>
      </c>
    </row>
    <row r="85" spans="1:11" ht="12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</row>
    <row r="86" spans="1:11" ht="12">
      <c r="A86" s="211" t="s">
        <v>31</v>
      </c>
      <c r="B86" s="211"/>
      <c r="C86" s="211"/>
      <c r="D86" s="211"/>
      <c r="E86" s="211"/>
      <c r="F86" s="106">
        <f>SUM(F38,F65:F83,F63)</f>
        <v>0</v>
      </c>
      <c r="G86" s="106">
        <f>SUM(G38,G65:G83,G63)</f>
        <v>0</v>
      </c>
      <c r="H86" s="106">
        <f>SUM(H38,H65:H83,H63)</f>
        <v>0</v>
      </c>
      <c r="I86" s="106">
        <f>SUM(I38,I65:I83,I63)</f>
        <v>0</v>
      </c>
      <c r="J86" s="106">
        <f>SUM(J38,J65:J83,J63)</f>
        <v>0</v>
      </c>
      <c r="K86" s="106">
        <f>SUM(F86:J86)</f>
        <v>0</v>
      </c>
    </row>
    <row r="87" spans="1:11" ht="12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103"/>
    </row>
    <row r="88" spans="1:11" ht="12.75" customHeight="1">
      <c r="A88" s="215" t="s">
        <v>66</v>
      </c>
      <c r="B88" s="216"/>
      <c r="C88" s="216"/>
      <c r="D88" s="217"/>
      <c r="E88" s="178">
        <v>0.15</v>
      </c>
      <c r="F88" s="107">
        <f>F86*E88</f>
        <v>0</v>
      </c>
      <c r="G88" s="107">
        <f>G86*E88</f>
        <v>0</v>
      </c>
      <c r="H88" s="107">
        <f>H86*E88</f>
        <v>0</v>
      </c>
      <c r="I88" s="107">
        <f>I86*E88</f>
        <v>0</v>
      </c>
      <c r="J88" s="107">
        <f>J86*E88</f>
        <v>0</v>
      </c>
      <c r="K88" s="107">
        <f>SUM(F88:J88)</f>
        <v>0</v>
      </c>
    </row>
    <row r="89" spans="1:11" ht="12">
      <c r="A89" s="204" t="s">
        <v>52</v>
      </c>
      <c r="B89" s="205"/>
      <c r="C89" s="205"/>
      <c r="D89" s="205"/>
      <c r="E89" s="206"/>
      <c r="F89" s="108">
        <f>F86+F88</f>
        <v>0</v>
      </c>
      <c r="G89" s="108">
        <f>G86+G88</f>
        <v>0</v>
      </c>
      <c r="H89" s="108">
        <f>H86+H88</f>
        <v>0</v>
      </c>
      <c r="I89" s="108">
        <f>I86+I88</f>
        <v>0</v>
      </c>
      <c r="J89" s="108">
        <f>J86+J88</f>
        <v>0</v>
      </c>
      <c r="K89" s="108">
        <f>SUM(F89:J89)</f>
        <v>0</v>
      </c>
    </row>
    <row r="91" ht="12"/>
    <row r="92" ht="12"/>
  </sheetData>
  <sheetProtection deleteColumns="0"/>
  <mergeCells count="79">
    <mergeCell ref="A32:C32"/>
    <mergeCell ref="A31:C31"/>
    <mergeCell ref="A24:C24"/>
    <mergeCell ref="A22:C22"/>
    <mergeCell ref="A23:C23"/>
    <mergeCell ref="B1:K1"/>
    <mergeCell ref="B2:K2"/>
    <mergeCell ref="B3:K3"/>
    <mergeCell ref="B4:K4"/>
    <mergeCell ref="A20:C20"/>
    <mergeCell ref="A21:C21"/>
    <mergeCell ref="A25:C25"/>
    <mergeCell ref="A27:C27"/>
    <mergeCell ref="A28:C28"/>
    <mergeCell ref="A29:C29"/>
    <mergeCell ref="A30:C30"/>
    <mergeCell ref="A26:C26"/>
    <mergeCell ref="A33:E33"/>
    <mergeCell ref="A34:D34"/>
    <mergeCell ref="A38:E38"/>
    <mergeCell ref="A39:K39"/>
    <mergeCell ref="A37:E37"/>
    <mergeCell ref="A35:D35"/>
    <mergeCell ref="A36:D36"/>
    <mergeCell ref="A40:E40"/>
    <mergeCell ref="A41:A45"/>
    <mergeCell ref="B41:E41"/>
    <mergeCell ref="B42:E42"/>
    <mergeCell ref="B43:E43"/>
    <mergeCell ref="B44:E44"/>
    <mergeCell ref="B45:E45"/>
    <mergeCell ref="A46:A50"/>
    <mergeCell ref="B46:E46"/>
    <mergeCell ref="B47:E47"/>
    <mergeCell ref="B48:E48"/>
    <mergeCell ref="B49:E49"/>
    <mergeCell ref="B50:E50"/>
    <mergeCell ref="A51:A55"/>
    <mergeCell ref="B51:E51"/>
    <mergeCell ref="B52:E52"/>
    <mergeCell ref="B53:E53"/>
    <mergeCell ref="B54:E54"/>
    <mergeCell ref="B55:E55"/>
    <mergeCell ref="A56:A60"/>
    <mergeCell ref="B56:E56"/>
    <mergeCell ref="B57:E57"/>
    <mergeCell ref="B58:E58"/>
    <mergeCell ref="B59:E59"/>
    <mergeCell ref="B60:E60"/>
    <mergeCell ref="B69:E69"/>
    <mergeCell ref="B68:E68"/>
    <mergeCell ref="A70:E70"/>
    <mergeCell ref="A78:E78"/>
    <mergeCell ref="A61:E61"/>
    <mergeCell ref="A62:E62"/>
    <mergeCell ref="A63:E63"/>
    <mergeCell ref="A64:E64"/>
    <mergeCell ref="A65:E65"/>
    <mergeCell ref="A66:E66"/>
    <mergeCell ref="A89:E89"/>
    <mergeCell ref="A84:E84"/>
    <mergeCell ref="A85:K85"/>
    <mergeCell ref="A86:E86"/>
    <mergeCell ref="A79:C79"/>
    <mergeCell ref="A80:C80"/>
    <mergeCell ref="A81:E81"/>
    <mergeCell ref="A82:E82"/>
    <mergeCell ref="A83:E83"/>
    <mergeCell ref="A88:D88"/>
    <mergeCell ref="A67:E67"/>
    <mergeCell ref="A74:E74"/>
    <mergeCell ref="A75:A77"/>
    <mergeCell ref="B75:E75"/>
    <mergeCell ref="B76:E76"/>
    <mergeCell ref="B77:E77"/>
    <mergeCell ref="A71:E71"/>
    <mergeCell ref="A72:E72"/>
    <mergeCell ref="A73:E73"/>
    <mergeCell ref="A68:A69"/>
  </mergeCells>
  <printOptions/>
  <pageMargins left="0.24" right="0.55" top="0.26" bottom="0.22" header="0.29" footer="0.5"/>
  <pageSetup fitToHeight="1" fitToWidth="1" horizontalDpi="1200" verticalDpi="1200" orientation="portrait" scale="7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46:G49"/>
  <sheetViews>
    <sheetView zoomScalePageLayoutView="0" workbookViewId="0" topLeftCell="A1">
      <selection activeCell="P32" sqref="P32"/>
    </sheetView>
  </sheetViews>
  <sheetFormatPr defaultColWidth="9.140625" defaultRowHeight="12.75"/>
  <sheetData>
    <row r="46" spans="1:7" ht="12.75">
      <c r="A46" s="114" t="s">
        <v>57</v>
      </c>
      <c r="G46" s="115" t="s">
        <v>58</v>
      </c>
    </row>
    <row r="48" spans="1:7" ht="12.75">
      <c r="A48" s="302" t="s">
        <v>59</v>
      </c>
      <c r="B48" s="303"/>
      <c r="C48" s="303"/>
      <c r="D48" s="303"/>
      <c r="E48" s="303"/>
      <c r="G48" s="115" t="s">
        <v>60</v>
      </c>
    </row>
    <row r="49" spans="1:5" ht="12.75">
      <c r="A49" s="303"/>
      <c r="B49" s="303"/>
      <c r="C49" s="303"/>
      <c r="D49" s="303"/>
      <c r="E49" s="303"/>
    </row>
  </sheetData>
  <sheetProtection/>
  <mergeCells count="1">
    <mergeCell ref="A48:E49"/>
  </mergeCells>
  <hyperlinks>
    <hyperlink ref="G46" r:id="rId1" display=" www.tc.edu/osp/tcadmininfo.htm"/>
    <hyperlink ref="G48" r:id="rId2" display="http://www.tc.edu/osp/sponsor_forms.htm"/>
  </hyperlinks>
  <printOptions/>
  <pageMargins left="0.7" right="0.7" top="0.75" bottom="0.75" header="0.3" footer="0.3"/>
  <pageSetup horizontalDpi="600" verticalDpi="600" orientation="portrait"/>
  <legacyDrawing r:id="rId4"/>
  <oleObjects>
    <oleObject progId="Word.Document.8" shapeId="101208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Teachers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naseem</dc:creator>
  <cp:keywords/>
  <dc:description/>
  <cp:lastModifiedBy>Eileen Hawley Nigro</cp:lastModifiedBy>
  <cp:lastPrinted>2019-09-18T15:56:56Z</cp:lastPrinted>
  <dcterms:created xsi:type="dcterms:W3CDTF">2003-06-18T16:47:25Z</dcterms:created>
  <dcterms:modified xsi:type="dcterms:W3CDTF">2024-05-10T14:40:17Z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